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525" windowWidth="23625" windowHeight="13560" tabRatio="292"/>
  </bookViews>
  <sheets>
    <sheet name="A (2)" sheetId="6" r:id="rId1"/>
  </sheets>
  <definedNames>
    <definedName name="_xlnm.Print_Area" localSheetId="0">'A (2)'!$A$1:$H$176</definedName>
    <definedName name="_xlnm.Print_Titles" localSheetId="0">'A (2)'!$1:$9</definedName>
    <definedName name="Print_Titles_MI" localSheetId="0">'A (2)'!$A$1:$IV$9</definedName>
  </definedNames>
  <calcPr calcId="125725"/>
</workbook>
</file>

<file path=xl/calcChain.xml><?xml version="1.0" encoding="utf-8"?>
<calcChain xmlns="http://schemas.openxmlformats.org/spreadsheetml/2006/main">
  <c r="F176" i="6"/>
  <c r="G176"/>
  <c r="H176"/>
  <c r="E176"/>
  <c r="F172"/>
  <c r="G172"/>
  <c r="H172"/>
  <c r="E172"/>
  <c r="F169"/>
  <c r="G169"/>
  <c r="E169"/>
  <c r="F166"/>
  <c r="G166"/>
  <c r="H166"/>
  <c r="E166"/>
  <c r="F163"/>
  <c r="G163"/>
  <c r="H163"/>
  <c r="E163"/>
  <c r="F160"/>
  <c r="G160"/>
  <c r="H160"/>
  <c r="E160"/>
  <c r="F157"/>
  <c r="G157"/>
  <c r="E157"/>
  <c r="F154"/>
  <c r="G154"/>
  <c r="H154"/>
  <c r="E154"/>
  <c r="F151"/>
  <c r="G151"/>
  <c r="H151"/>
  <c r="E151"/>
  <c r="F148"/>
  <c r="G148"/>
  <c r="H148"/>
  <c r="E148"/>
  <c r="F133"/>
  <c r="G133"/>
  <c r="F130"/>
  <c r="G130"/>
  <c r="F126"/>
  <c r="G126"/>
  <c r="F122"/>
  <c r="G122"/>
  <c r="F118"/>
  <c r="G118"/>
  <c r="F114"/>
  <c r="G114"/>
  <c r="E114"/>
  <c r="F110"/>
  <c r="G110"/>
  <c r="E110"/>
  <c r="F106"/>
  <c r="G106"/>
  <c r="E106"/>
  <c r="F102"/>
  <c r="G102"/>
  <c r="F98"/>
  <c r="G98"/>
  <c r="E98"/>
  <c r="F94"/>
  <c r="G94"/>
  <c r="E94"/>
  <c r="F88"/>
  <c r="G88"/>
  <c r="F84"/>
  <c r="G84"/>
  <c r="F76"/>
  <c r="G76"/>
  <c r="F72"/>
  <c r="G72"/>
  <c r="F67"/>
  <c r="G67"/>
  <c r="F60"/>
  <c r="G60"/>
  <c r="F55"/>
  <c r="G55"/>
  <c r="E49"/>
  <c r="F49"/>
  <c r="G49"/>
  <c r="G45"/>
  <c r="E45"/>
  <c r="G41"/>
  <c r="E41"/>
  <c r="F37"/>
  <c r="G37"/>
  <c r="G32"/>
  <c r="E32"/>
  <c r="F28"/>
  <c r="G28"/>
  <c r="F24"/>
  <c r="G24"/>
  <c r="F16"/>
  <c r="G16"/>
  <c r="E145"/>
  <c r="G145"/>
  <c r="F145"/>
  <c r="H168"/>
  <c r="H169" s="1"/>
  <c r="H156"/>
  <c r="H157" s="1"/>
  <c r="H144"/>
  <c r="H139"/>
  <c r="H140"/>
  <c r="H141"/>
  <c r="H142"/>
  <c r="H143"/>
  <c r="H138"/>
  <c r="H135"/>
  <c r="H136" s="1"/>
  <c r="F136"/>
  <c r="G136"/>
  <c r="E136"/>
  <c r="E133"/>
  <c r="H132"/>
  <c r="H133" s="1"/>
  <c r="E130"/>
  <c r="H128"/>
  <c r="H130" s="1"/>
  <c r="E126"/>
  <c r="H124"/>
  <c r="H126" s="1"/>
  <c r="E122"/>
  <c r="H120"/>
  <c r="H122" s="1"/>
  <c r="H43"/>
  <c r="H45" s="1"/>
  <c r="F45"/>
  <c r="H49"/>
  <c r="E118"/>
  <c r="H116"/>
  <c r="H118" s="1"/>
  <c r="H112"/>
  <c r="H114" s="1"/>
  <c r="H108"/>
  <c r="H110" s="1"/>
  <c r="H104"/>
  <c r="H106" s="1"/>
  <c r="E102"/>
  <c r="H100"/>
  <c r="H102" s="1"/>
  <c r="H96"/>
  <c r="H98" s="1"/>
  <c r="H92"/>
  <c r="H94" s="1"/>
  <c r="E88"/>
  <c r="H86"/>
  <c r="H88" s="1"/>
  <c r="E84"/>
  <c r="H82"/>
  <c r="H81"/>
  <c r="H80"/>
  <c r="E76"/>
  <c r="H74"/>
  <c r="H76" s="1"/>
  <c r="E72"/>
  <c r="H70"/>
  <c r="H69"/>
  <c r="E67"/>
  <c r="H65"/>
  <c r="H64"/>
  <c r="H63"/>
  <c r="H62"/>
  <c r="E60"/>
  <c r="H58"/>
  <c r="H57"/>
  <c r="E55"/>
  <c r="H53"/>
  <c r="H52"/>
  <c r="H51"/>
  <c r="F41"/>
  <c r="H39"/>
  <c r="H41" s="1"/>
  <c r="E37"/>
  <c r="H35"/>
  <c r="H34"/>
  <c r="F32"/>
  <c r="H30"/>
  <c r="H32" s="1"/>
  <c r="E28"/>
  <c r="H26"/>
  <c r="H28" s="1"/>
  <c r="E24"/>
  <c r="H22"/>
  <c r="H21"/>
  <c r="H20"/>
  <c r="H19"/>
  <c r="H18"/>
  <c r="E16"/>
  <c r="H14"/>
  <c r="H13"/>
  <c r="H12"/>
  <c r="H11"/>
  <c r="H10"/>
  <c r="H55" l="1"/>
  <c r="H84"/>
  <c r="H60"/>
  <c r="H72"/>
  <c r="H16"/>
  <c r="H37"/>
  <c r="H67"/>
  <c r="H24"/>
  <c r="H145"/>
  <c r="F174"/>
  <c r="E174"/>
  <c r="G174"/>
  <c r="H174" l="1"/>
</calcChain>
</file>

<file path=xl/sharedStrings.xml><?xml version="1.0" encoding="utf-8"?>
<sst xmlns="http://schemas.openxmlformats.org/spreadsheetml/2006/main" count="285" uniqueCount="188">
  <si>
    <t>US 2, Main St., and Battery St. (Major Rail/Truck Terminal Intermodal Connector)</t>
  </si>
  <si>
    <t>From a junction with I-89 in South Burlington to a junction with US 7 and Main Street in Burlington, to a junction with Battery Street, to the Vermont Railway Railyard</t>
  </si>
  <si>
    <t>Change</t>
  </si>
  <si>
    <t>I-89</t>
  </si>
  <si>
    <t>From the New Hampshire-Vermont state line south of White River Junction via Barre, Montpelier, Burlington and St. Albans to the Vermont-Canada International Boundary at Highgate, Vermont</t>
  </si>
  <si>
    <t>I-91</t>
  </si>
  <si>
    <t>From the Massachusetts-Vermont state line in Vernon via Brattleboro, White River Junction, St. Johnsbury, and Newport, to the Vermont-Canada International Boundary at Derby, Vermont</t>
  </si>
  <si>
    <t>I-93</t>
  </si>
  <si>
    <t>From the New Hampshire-Vermont state line in Waterford via St. Johnsbury to I-91 in Waterford, Vermont</t>
  </si>
  <si>
    <t>I-189</t>
  </si>
  <si>
    <t>From a junction with US 7 in Burlington to a junction with I-89 in South Burlington</t>
  </si>
  <si>
    <t>From the New York-Vermont state line in Alburgh to a junction with I-89 at Swanton, Vermont</t>
  </si>
  <si>
    <t>033</t>
  </si>
  <si>
    <t>028</t>
  </si>
  <si>
    <t>Caledonia</t>
  </si>
  <si>
    <t>Essex</t>
  </si>
  <si>
    <t>Washington</t>
  </si>
  <si>
    <t>020</t>
  </si>
  <si>
    <t>Rutland</t>
  </si>
  <si>
    <t>Windsor</t>
  </si>
  <si>
    <t>019</t>
  </si>
  <si>
    <t>From the Massachusetts-Vermont state line in Pownal via Bennington, Manchester, Rutland, Brandon, and Middlebury to a junction with I-189 in Burlington.</t>
  </si>
  <si>
    <t>Bennington</t>
  </si>
  <si>
    <t>Addison</t>
  </si>
  <si>
    <t>Chittenden</t>
  </si>
  <si>
    <t>010</t>
  </si>
  <si>
    <t>From the New York-Vermont state line via Bennington and Wilmington to a junction with I-91 in Brattleboro and then from I-91 in northern Brattleboro to the New Hampshire state line.</t>
  </si>
  <si>
    <t>Windham</t>
  </si>
  <si>
    <t>US-5</t>
  </si>
  <si>
    <t>018</t>
  </si>
  <si>
    <t>From I-91 in Weathersfield to the Vermont-New Hampshire state line.</t>
  </si>
  <si>
    <t>Chester</t>
  </si>
  <si>
    <t>Grand Isle</t>
  </si>
  <si>
    <t>Franklin</t>
  </si>
  <si>
    <t>US-7</t>
  </si>
  <si>
    <t>In Rockingham from Ramp A/E (MM 3.34) to the intersection with VT-103 (MM 3.91)</t>
  </si>
  <si>
    <t>0110</t>
  </si>
  <si>
    <t>121-1</t>
  </si>
  <si>
    <t>From a junction with I-189 ramps and Dorset Street in South Burlington to a junction with US-2 (Williston Road) and Airport Drive in South Burlington</t>
  </si>
  <si>
    <t>US 5, North Main Street, Bridge Street, and Railroad Row (Major Amtrak Intermodal Connector)</t>
  </si>
  <si>
    <t>030</t>
  </si>
  <si>
    <t>VT 15 (Major Amtrak Intermodal Connector)</t>
  </si>
  <si>
    <t>0113</t>
  </si>
  <si>
    <t>Orange</t>
  </si>
  <si>
    <t>Orleans</t>
  </si>
  <si>
    <t>VERMONT AGENCY OF TRANSPORTATION</t>
  </si>
  <si>
    <t xml:space="preserve">      REVISED:</t>
  </si>
  <si>
    <t>Policy, Planning and Intermodal Development Division</t>
  </si>
  <si>
    <t>JUL.22, 1994</t>
  </si>
  <si>
    <t>Highway Research</t>
  </si>
  <si>
    <t>JULY 9, 1998</t>
  </si>
  <si>
    <t>January 2, 2002</t>
  </si>
  <si>
    <t>VT-103: Chester</t>
  </si>
  <si>
    <t>VT-103/US-5:  Rockingham</t>
  </si>
  <si>
    <t>January 22, 2002</t>
  </si>
  <si>
    <t>NHS review for FHWA:</t>
  </si>
  <si>
    <t>Mileage and text descriptions</t>
  </si>
  <si>
    <t>October 12, 2004:  Benn Byp NW leg open</t>
  </si>
  <si>
    <t>added to NHS</t>
  </si>
  <si>
    <t>February 15, 2006:  Searsb-Wilm. Project</t>
  </si>
  <si>
    <t>NHF 010-1(18)</t>
  </si>
  <si>
    <t>June 28, 2011   No changes since 2009</t>
  </si>
  <si>
    <t>ROUTE DESCRIPTION AND TERMINI</t>
  </si>
  <si>
    <t>COUNTY</t>
  </si>
  <si>
    <t>FED. AID</t>
  </si>
  <si>
    <t>STATE</t>
  </si>
  <si>
    <t>RURAL</t>
  </si>
  <si>
    <t>URBANIZED</t>
  </si>
  <si>
    <t>SMALL URBAN</t>
  </si>
  <si>
    <t>TOTAL</t>
  </si>
  <si>
    <t>89</t>
  </si>
  <si>
    <t>91</t>
  </si>
  <si>
    <t>93</t>
  </si>
  <si>
    <t>189</t>
  </si>
  <si>
    <t>* 025</t>
  </si>
  <si>
    <t>VT-279</t>
  </si>
  <si>
    <t>5202</t>
  </si>
  <si>
    <t>GRAND TOTAL</t>
  </si>
  <si>
    <t xml:space="preserve">Date of </t>
  </si>
  <si>
    <t>Edits</t>
  </si>
  <si>
    <t>VT-103</t>
  </si>
  <si>
    <t>Maple St. added = +0.130</t>
  </si>
  <si>
    <t>Bennington Bypass NW leg open to traffic.</t>
  </si>
  <si>
    <t>Depot St. deleted = -0.189</t>
  </si>
  <si>
    <t>Old Cl 1 VT103 deleted = -0.092</t>
  </si>
  <si>
    <t>TOTALS:</t>
  </si>
  <si>
    <t>Mainline =</t>
  </si>
  <si>
    <t>3.741 miles</t>
  </si>
  <si>
    <t>For a Total of :  -0.151</t>
  </si>
  <si>
    <t xml:space="preserve">Ramps = </t>
  </si>
  <si>
    <t>1.158 miles</t>
  </si>
  <si>
    <t>add 0.570</t>
  </si>
  <si>
    <t>Breakdown:</t>
  </si>
  <si>
    <t>FC12-mainline =</t>
  </si>
  <si>
    <t>add 0.198</t>
  </si>
  <si>
    <t>FC12 ramps =</t>
  </si>
  <si>
    <t>both in Rockingham</t>
  </si>
  <si>
    <t>FC02 mainline =</t>
  </si>
  <si>
    <t>Add in from ramps A/E to interchange.</t>
  </si>
  <si>
    <t>NOTES:</t>
  </si>
  <si>
    <t>For a Total of : +0.768</t>
  </si>
  <si>
    <t>VT-279 absorbed VT67A connector.</t>
  </si>
  <si>
    <t>Keep VT9 and US7 on NHS until Benn Byp is completed.</t>
  </si>
  <si>
    <t>Searsburg-Wilmington</t>
  </si>
  <si>
    <t>Opening:  July 2004</t>
  </si>
  <si>
    <t>Paperwork:  Jan 2005</t>
  </si>
  <si>
    <t>Searsburg (Bennington County, Rural):</t>
  </si>
  <si>
    <t>Old Begin MM</t>
  </si>
  <si>
    <t>Old End MM</t>
  </si>
  <si>
    <t>New Begin MM</t>
  </si>
  <si>
    <t>New End MM</t>
  </si>
  <si>
    <t>Overall change in Searsburg:  -0.145</t>
  </si>
  <si>
    <t>Wilmington (Windham County, Rural):</t>
  </si>
  <si>
    <t>Overall change in Wilmington:  -0.072</t>
  </si>
  <si>
    <t>VT-117</t>
  </si>
  <si>
    <t>US-2</t>
  </si>
  <si>
    <t>Southern Connector (Projected) (Major Rail/Truck Terminal Intermodal Connector)</t>
  </si>
  <si>
    <t>From a junction with I-189 in Burlington to a junction with Battery Street and the Vermont Railway Railyard in Burlington</t>
  </si>
  <si>
    <t>US 5 (Major Intercity Bus Terminal Intermodal Connector)</t>
  </si>
  <si>
    <t xml:space="preserve">Rutland </t>
  </si>
  <si>
    <t>ROUTE NUMBER</t>
  </si>
  <si>
    <t>National Highway System</t>
  </si>
  <si>
    <t>VERMONT</t>
  </si>
  <si>
    <t>VT-289</t>
  </si>
  <si>
    <t>VT-131 and VT-12</t>
  </si>
  <si>
    <t>Kennedy Drive (S9998)</t>
  </si>
  <si>
    <t>Airport Drive (S5202) (Major Airport Intermodal Connector)</t>
  </si>
  <si>
    <t>VT-9 and Brattleboro State Hwy (S9090)</t>
  </si>
  <si>
    <t>From a junction with I-91 in Hartford to the White River Junction Urban Compact Line and the Greyhound Bus Terminal.</t>
  </si>
  <si>
    <t>VT-289
(Projected)</t>
  </si>
  <si>
    <t>US-2, VT-18 and 
Montpelier State Hwy (S9390)</t>
  </si>
  <si>
    <t>US-4 and 
Quechee State Hwy (S9630)</t>
  </si>
  <si>
    <t>From a junction with I-89 in South Burlington to a junction with I-89 in Williston.  
US-2, Exit 14 to Airport/Kennedy = 1.420, US-2, Airport/Kennedy to VT-2A = 2.434, VT-2A = 0.792</t>
  </si>
  <si>
    <t>VT-279 
(Bennington Bypass) 
(Built)</t>
  </si>
  <si>
    <t>VT-279 
(Bennington Bypass ) 
(Proposed)</t>
  </si>
  <si>
    <t>From New York state line to US-7 (This segment absorbed VT-67A connector), and from US-7 to VT-9.  (NW and NE legs)</t>
  </si>
  <si>
    <t>(SE Leg)</t>
  </si>
  <si>
    <t>US-2 and VT-2A</t>
  </si>
  <si>
    <t>US-2, VT-78 and US 7</t>
  </si>
  <si>
    <t>028
036</t>
  </si>
  <si>
    <t>0284
0207</t>
  </si>
  <si>
    <t>From a junction with VT-2A in Essex to a junction with VT-117 in Essex</t>
  </si>
  <si>
    <t>From a junction with I-89 in Colchester to a junction with VT-2A in Essex (3.60 miles) and then from a junction with VT-117 in Essex to a junction with I-89 in Williston (3.22 miles)</t>
  </si>
  <si>
    <t>From a junction with I-89 in Montpelier via Marshfield and Danville to a junction with I-91 in St. Johnsbury and then from VT-18 (access to/from I-93 in Waterford) to the New Hampshire State Line at Guildhall, Vermont</t>
  </si>
  <si>
    <t>From the New York-Vermont state line in Fair Haven via Rutland and Woodstock, to a junction with I-89 at Hartford.  
US-4 = 60.361, QSH = 0.123</t>
  </si>
  <si>
    <t>From a junction with US-5 in Rockingham via Chester and Ludlow to a junction with US-7 in Clarendon</t>
  </si>
  <si>
    <t>0113
0230</t>
  </si>
  <si>
    <t>From a junction with VT-289 in Essex to a junction with Railroad Avenue, to a junction with VT-2A, VT-117 and the Amtrak station</t>
  </si>
  <si>
    <t>From a junction with Sykes Mountain Avenue to a junction with North Main Street, to a junction with Bridge Street, to a junction with Railroad Row, to the Amtrak station
US-5 = 0.99, MC 0230 = 0.411</t>
  </si>
  <si>
    <t>From a junction with US-2 (Williston Road) and Kennedy Drive in South Burlington to a junction with White Street and Airport Drive Ext in South Burlington</t>
  </si>
  <si>
    <t>0284
5022
5008</t>
  </si>
  <si>
    <t>044-1</t>
  </si>
  <si>
    <t>St. Albans State Hwy (S9720)</t>
  </si>
  <si>
    <t>From a junction with US-7 in St. Albans City to a junction with I-89 in St. Albans Town</t>
  </si>
  <si>
    <t>From a junction with I-89 in Colchester to a junction with US-7 in Colchester</t>
  </si>
  <si>
    <t>030-1</t>
  </si>
  <si>
    <t>VT-15</t>
  </si>
  <si>
    <t>From a junction with US-7 (Main Street) in Winooski to a junction with VT-2A and VT-117 in Essex Junction, and then from a junction with VT-289 in Essex Town to the eastern boundary of the Burlington Urbanized Area at the Essex Town-Jericho town line</t>
  </si>
  <si>
    <t>From a junction with VT-2A and VT-15 in Essex Junction to the eastern boundary of the Burlington Urbanized Area at the Essex Town-Jericho town line</t>
  </si>
  <si>
    <t>021-1</t>
  </si>
  <si>
    <t>VT-116</t>
  </si>
  <si>
    <t>From the southern boundary of the Burlington Urbanized Area at the St. George-Shelburne town line via Williston to a junction with US-2 in South Burlington</t>
  </si>
  <si>
    <t>Battery Street</t>
  </si>
  <si>
    <t>Pearl Street</t>
  </si>
  <si>
    <t>North Champlain Street</t>
  </si>
  <si>
    <t>Manhattan Drive</t>
  </si>
  <si>
    <t>VT-127/Beltline to Burlington-Colchester town line</t>
  </si>
  <si>
    <t>North Avenue Connector from US-7 to VT-127</t>
  </si>
  <si>
    <t>Park Street (Southbound)</t>
  </si>
  <si>
    <t>Alt. US-7 from a junction with US-7 in Burlington to a junction with US-7 at Riverside Avenue in Burlington</t>
  </si>
  <si>
    <t>Alt. US-7</t>
  </si>
  <si>
    <t>North Union Street</t>
  </si>
  <si>
    <t>From a junction with Main Street to a junction with Alt. US-7 in Burlington</t>
  </si>
  <si>
    <t>South Union Street</t>
  </si>
  <si>
    <t>From a junction with Alt. US-7 to a junction with Main Street in Burlington</t>
  </si>
  <si>
    <t>0120-1</t>
  </si>
  <si>
    <t>Bus. US-4</t>
  </si>
  <si>
    <t>From a junction with US-4 in West Rutland to a junction with Merchants Row in Rutland City, then Merchants Row to a junction with West Street, then West Street to a junction with US-7</t>
  </si>
  <si>
    <t>Merchants Row</t>
  </si>
  <si>
    <t>From a junction with Business US-4 to a junction with Center Street in Rutland City</t>
  </si>
  <si>
    <t>Merchants Row and Strongs Avenue</t>
  </si>
  <si>
    <t>From a junction with Center Street to a junction with US-7 in Rutland City</t>
  </si>
  <si>
    <t>028-4</t>
  </si>
  <si>
    <t>From a junction with VT-2B via Western Avenue to a junction with Main Street to a junction with Eastern Avenue and via Eastern Avenue to a junction with US-5 in St. Johnsbury</t>
  </si>
  <si>
    <t>VT-62</t>
  </si>
  <si>
    <t>From a junction with I-89 in Berlin to a junction with US-302 in Barre City</t>
  </si>
  <si>
    <t>US-302</t>
  </si>
  <si>
    <t>From a junction with US-2 in Montpelier via Berlin and Barre City to a eastern limit of the Barre Montpelier Federal Urban Area</t>
  </si>
</sst>
</file>

<file path=xl/styles.xml><?xml version="1.0" encoding="utf-8"?>
<styleSheet xmlns="http://schemas.openxmlformats.org/spreadsheetml/2006/main">
  <numFmts count="3">
    <numFmt numFmtId="164" formatCode="0.000_)"/>
    <numFmt numFmtId="166" formatCode="0.000"/>
    <numFmt numFmtId="167" formatCode="0.000%"/>
  </numFmts>
  <fonts count="1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quotePrefix="1" applyFont="1"/>
    <xf numFmtId="0" fontId="3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top" wrapText="1"/>
    </xf>
    <xf numFmtId="0" fontId="4" fillId="0" borderId="2" xfId="0" applyFont="1" applyBorder="1"/>
    <xf numFmtId="0" fontId="4" fillId="0" borderId="0" xfId="0" applyFont="1"/>
    <xf numFmtId="166" fontId="3" fillId="0" borderId="2" xfId="0" applyNumberFormat="1" applyFont="1" applyBorder="1"/>
    <xf numFmtId="166" fontId="4" fillId="0" borderId="2" xfId="0" applyNumberFormat="1" applyFont="1" applyBorder="1"/>
    <xf numFmtId="166" fontId="3" fillId="0" borderId="0" xfId="0" applyNumberFormat="1" applyFont="1"/>
    <xf numFmtId="166" fontId="4" fillId="0" borderId="0" xfId="0" applyNumberFormat="1" applyFont="1"/>
    <xf numFmtId="0" fontId="3" fillId="0" borderId="2" xfId="0" applyFont="1" applyFill="1" applyBorder="1"/>
    <xf numFmtId="166" fontId="3" fillId="0" borderId="2" xfId="0" applyNumberFormat="1" applyFont="1" applyFill="1" applyBorder="1"/>
    <xf numFmtId="0" fontId="4" fillId="0" borderId="2" xfId="0" applyFont="1" applyFill="1" applyBorder="1"/>
    <xf numFmtId="166" fontId="4" fillId="0" borderId="2" xfId="0" applyNumberFormat="1" applyFont="1" applyFill="1" applyBorder="1"/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/>
    <xf numFmtId="0" fontId="3" fillId="0" borderId="2" xfId="0" applyFont="1" applyBorder="1" applyAlignment="1">
      <alignment vertical="top"/>
    </xf>
    <xf numFmtId="166" fontId="3" fillId="0" borderId="2" xfId="0" applyNumberFormat="1" applyFont="1" applyBorder="1" applyAlignment="1">
      <alignment vertical="top"/>
    </xf>
    <xf numFmtId="0" fontId="4" fillId="2" borderId="2" xfId="0" applyFont="1" applyFill="1" applyBorder="1"/>
    <xf numFmtId="166" fontId="4" fillId="2" borderId="2" xfId="0" applyNumberFormat="1" applyFont="1" applyFill="1" applyBorder="1"/>
    <xf numFmtId="0" fontId="7" fillId="0" borderId="0" xfId="0" applyFont="1" applyAlignment="1">
      <alignment horizontal="center" vertical="top" wrapText="1"/>
    </xf>
    <xf numFmtId="0" fontId="7" fillId="0" borderId="0" xfId="0" applyFont="1"/>
    <xf numFmtId="166" fontId="7" fillId="0" borderId="0" xfId="0" applyNumberFormat="1" applyFont="1"/>
    <xf numFmtId="166" fontId="9" fillId="0" borderId="0" xfId="0" applyNumberFormat="1" applyFont="1"/>
    <xf numFmtId="0" fontId="10" fillId="0" borderId="0" xfId="0" applyFont="1"/>
    <xf numFmtId="167" fontId="10" fillId="0" borderId="0" xfId="3" applyNumberFormat="1" applyFont="1"/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H219"/>
  <sheetViews>
    <sheetView tabSelected="1" defaultGridColor="0" colorId="22" zoomScaleNormal="100" workbookViewId="0">
      <pane ySplit="9" topLeftCell="A115" activePane="bottomLeft" state="frozen"/>
      <selection pane="bottomLeft" activeCell="C128" sqref="C128:C130"/>
    </sheetView>
  </sheetViews>
  <sheetFormatPr defaultColWidth="12.5703125" defaultRowHeight="15.75"/>
  <cols>
    <col min="1" max="1" width="10.42578125" style="1" customWidth="1"/>
    <col min="2" max="2" width="24.42578125" style="1" customWidth="1"/>
    <col min="3" max="3" width="76.140625" style="1" customWidth="1"/>
    <col min="4" max="4" width="19" style="2" customWidth="1"/>
    <col min="5" max="8" width="15.42578125" style="11" customWidth="1"/>
    <col min="9" max="256" width="12.5703125" style="2"/>
    <col min="257" max="257" width="16.7109375" style="2" customWidth="1"/>
    <col min="258" max="258" width="20.28515625" style="2" customWidth="1"/>
    <col min="259" max="259" width="58.85546875" style="2" customWidth="1"/>
    <col min="260" max="260" width="19" style="2" customWidth="1"/>
    <col min="261" max="261" width="13" style="2" customWidth="1"/>
    <col min="262" max="262" width="16.7109375" style="2" customWidth="1"/>
    <col min="263" max="263" width="17.7109375" style="2" customWidth="1"/>
    <col min="264" max="512" width="12.5703125" style="2"/>
    <col min="513" max="513" width="16.7109375" style="2" customWidth="1"/>
    <col min="514" max="514" width="20.28515625" style="2" customWidth="1"/>
    <col min="515" max="515" width="58.85546875" style="2" customWidth="1"/>
    <col min="516" max="516" width="19" style="2" customWidth="1"/>
    <col min="517" max="517" width="13" style="2" customWidth="1"/>
    <col min="518" max="518" width="16.7109375" style="2" customWidth="1"/>
    <col min="519" max="519" width="17.7109375" style="2" customWidth="1"/>
    <col min="520" max="768" width="12.5703125" style="2"/>
    <col min="769" max="769" width="16.7109375" style="2" customWidth="1"/>
    <col min="770" max="770" width="20.28515625" style="2" customWidth="1"/>
    <col min="771" max="771" width="58.85546875" style="2" customWidth="1"/>
    <col min="772" max="772" width="19" style="2" customWidth="1"/>
    <col min="773" max="773" width="13" style="2" customWidth="1"/>
    <col min="774" max="774" width="16.7109375" style="2" customWidth="1"/>
    <col min="775" max="775" width="17.7109375" style="2" customWidth="1"/>
    <col min="776" max="1024" width="12.5703125" style="2"/>
    <col min="1025" max="1025" width="16.7109375" style="2" customWidth="1"/>
    <col min="1026" max="1026" width="20.28515625" style="2" customWidth="1"/>
    <col min="1027" max="1027" width="58.85546875" style="2" customWidth="1"/>
    <col min="1028" max="1028" width="19" style="2" customWidth="1"/>
    <col min="1029" max="1029" width="13" style="2" customWidth="1"/>
    <col min="1030" max="1030" width="16.7109375" style="2" customWidth="1"/>
    <col min="1031" max="1031" width="17.7109375" style="2" customWidth="1"/>
    <col min="1032" max="1280" width="12.5703125" style="2"/>
    <col min="1281" max="1281" width="16.7109375" style="2" customWidth="1"/>
    <col min="1282" max="1282" width="20.28515625" style="2" customWidth="1"/>
    <col min="1283" max="1283" width="58.85546875" style="2" customWidth="1"/>
    <col min="1284" max="1284" width="19" style="2" customWidth="1"/>
    <col min="1285" max="1285" width="13" style="2" customWidth="1"/>
    <col min="1286" max="1286" width="16.7109375" style="2" customWidth="1"/>
    <col min="1287" max="1287" width="17.7109375" style="2" customWidth="1"/>
    <col min="1288" max="1536" width="12.5703125" style="2"/>
    <col min="1537" max="1537" width="16.7109375" style="2" customWidth="1"/>
    <col min="1538" max="1538" width="20.28515625" style="2" customWidth="1"/>
    <col min="1539" max="1539" width="58.85546875" style="2" customWidth="1"/>
    <col min="1540" max="1540" width="19" style="2" customWidth="1"/>
    <col min="1541" max="1541" width="13" style="2" customWidth="1"/>
    <col min="1542" max="1542" width="16.7109375" style="2" customWidth="1"/>
    <col min="1543" max="1543" width="17.7109375" style="2" customWidth="1"/>
    <col min="1544" max="1792" width="12.5703125" style="2"/>
    <col min="1793" max="1793" width="16.7109375" style="2" customWidth="1"/>
    <col min="1794" max="1794" width="20.28515625" style="2" customWidth="1"/>
    <col min="1795" max="1795" width="58.85546875" style="2" customWidth="1"/>
    <col min="1796" max="1796" width="19" style="2" customWidth="1"/>
    <col min="1797" max="1797" width="13" style="2" customWidth="1"/>
    <col min="1798" max="1798" width="16.7109375" style="2" customWidth="1"/>
    <col min="1799" max="1799" width="17.7109375" style="2" customWidth="1"/>
    <col min="1800" max="2048" width="12.5703125" style="2"/>
    <col min="2049" max="2049" width="16.7109375" style="2" customWidth="1"/>
    <col min="2050" max="2050" width="20.28515625" style="2" customWidth="1"/>
    <col min="2051" max="2051" width="58.85546875" style="2" customWidth="1"/>
    <col min="2052" max="2052" width="19" style="2" customWidth="1"/>
    <col min="2053" max="2053" width="13" style="2" customWidth="1"/>
    <col min="2054" max="2054" width="16.7109375" style="2" customWidth="1"/>
    <col min="2055" max="2055" width="17.7109375" style="2" customWidth="1"/>
    <col min="2056" max="2304" width="12.5703125" style="2"/>
    <col min="2305" max="2305" width="16.7109375" style="2" customWidth="1"/>
    <col min="2306" max="2306" width="20.28515625" style="2" customWidth="1"/>
    <col min="2307" max="2307" width="58.85546875" style="2" customWidth="1"/>
    <col min="2308" max="2308" width="19" style="2" customWidth="1"/>
    <col min="2309" max="2309" width="13" style="2" customWidth="1"/>
    <col min="2310" max="2310" width="16.7109375" style="2" customWidth="1"/>
    <col min="2311" max="2311" width="17.7109375" style="2" customWidth="1"/>
    <col min="2312" max="2560" width="12.5703125" style="2"/>
    <col min="2561" max="2561" width="16.7109375" style="2" customWidth="1"/>
    <col min="2562" max="2562" width="20.28515625" style="2" customWidth="1"/>
    <col min="2563" max="2563" width="58.85546875" style="2" customWidth="1"/>
    <col min="2564" max="2564" width="19" style="2" customWidth="1"/>
    <col min="2565" max="2565" width="13" style="2" customWidth="1"/>
    <col min="2566" max="2566" width="16.7109375" style="2" customWidth="1"/>
    <col min="2567" max="2567" width="17.7109375" style="2" customWidth="1"/>
    <col min="2568" max="2816" width="12.5703125" style="2"/>
    <col min="2817" max="2817" width="16.7109375" style="2" customWidth="1"/>
    <col min="2818" max="2818" width="20.28515625" style="2" customWidth="1"/>
    <col min="2819" max="2819" width="58.85546875" style="2" customWidth="1"/>
    <col min="2820" max="2820" width="19" style="2" customWidth="1"/>
    <col min="2821" max="2821" width="13" style="2" customWidth="1"/>
    <col min="2822" max="2822" width="16.7109375" style="2" customWidth="1"/>
    <col min="2823" max="2823" width="17.7109375" style="2" customWidth="1"/>
    <col min="2824" max="3072" width="12.5703125" style="2"/>
    <col min="3073" max="3073" width="16.7109375" style="2" customWidth="1"/>
    <col min="3074" max="3074" width="20.28515625" style="2" customWidth="1"/>
    <col min="3075" max="3075" width="58.85546875" style="2" customWidth="1"/>
    <col min="3076" max="3076" width="19" style="2" customWidth="1"/>
    <col min="3077" max="3077" width="13" style="2" customWidth="1"/>
    <col min="3078" max="3078" width="16.7109375" style="2" customWidth="1"/>
    <col min="3079" max="3079" width="17.7109375" style="2" customWidth="1"/>
    <col min="3080" max="3328" width="12.5703125" style="2"/>
    <col min="3329" max="3329" width="16.7109375" style="2" customWidth="1"/>
    <col min="3330" max="3330" width="20.28515625" style="2" customWidth="1"/>
    <col min="3331" max="3331" width="58.85546875" style="2" customWidth="1"/>
    <col min="3332" max="3332" width="19" style="2" customWidth="1"/>
    <col min="3333" max="3333" width="13" style="2" customWidth="1"/>
    <col min="3334" max="3334" width="16.7109375" style="2" customWidth="1"/>
    <col min="3335" max="3335" width="17.7109375" style="2" customWidth="1"/>
    <col min="3336" max="3584" width="12.5703125" style="2"/>
    <col min="3585" max="3585" width="16.7109375" style="2" customWidth="1"/>
    <col min="3586" max="3586" width="20.28515625" style="2" customWidth="1"/>
    <col min="3587" max="3587" width="58.85546875" style="2" customWidth="1"/>
    <col min="3588" max="3588" width="19" style="2" customWidth="1"/>
    <col min="3589" max="3589" width="13" style="2" customWidth="1"/>
    <col min="3590" max="3590" width="16.7109375" style="2" customWidth="1"/>
    <col min="3591" max="3591" width="17.7109375" style="2" customWidth="1"/>
    <col min="3592" max="3840" width="12.5703125" style="2"/>
    <col min="3841" max="3841" width="16.7109375" style="2" customWidth="1"/>
    <col min="3842" max="3842" width="20.28515625" style="2" customWidth="1"/>
    <col min="3843" max="3843" width="58.85546875" style="2" customWidth="1"/>
    <col min="3844" max="3844" width="19" style="2" customWidth="1"/>
    <col min="3845" max="3845" width="13" style="2" customWidth="1"/>
    <col min="3846" max="3846" width="16.7109375" style="2" customWidth="1"/>
    <col min="3847" max="3847" width="17.7109375" style="2" customWidth="1"/>
    <col min="3848" max="4096" width="12.5703125" style="2"/>
    <col min="4097" max="4097" width="16.7109375" style="2" customWidth="1"/>
    <col min="4098" max="4098" width="20.28515625" style="2" customWidth="1"/>
    <col min="4099" max="4099" width="58.85546875" style="2" customWidth="1"/>
    <col min="4100" max="4100" width="19" style="2" customWidth="1"/>
    <col min="4101" max="4101" width="13" style="2" customWidth="1"/>
    <col min="4102" max="4102" width="16.7109375" style="2" customWidth="1"/>
    <col min="4103" max="4103" width="17.7109375" style="2" customWidth="1"/>
    <col min="4104" max="4352" width="12.5703125" style="2"/>
    <col min="4353" max="4353" width="16.7109375" style="2" customWidth="1"/>
    <col min="4354" max="4354" width="20.28515625" style="2" customWidth="1"/>
    <col min="4355" max="4355" width="58.85546875" style="2" customWidth="1"/>
    <col min="4356" max="4356" width="19" style="2" customWidth="1"/>
    <col min="4357" max="4357" width="13" style="2" customWidth="1"/>
    <col min="4358" max="4358" width="16.7109375" style="2" customWidth="1"/>
    <col min="4359" max="4359" width="17.7109375" style="2" customWidth="1"/>
    <col min="4360" max="4608" width="12.5703125" style="2"/>
    <col min="4609" max="4609" width="16.7109375" style="2" customWidth="1"/>
    <col min="4610" max="4610" width="20.28515625" style="2" customWidth="1"/>
    <col min="4611" max="4611" width="58.85546875" style="2" customWidth="1"/>
    <col min="4612" max="4612" width="19" style="2" customWidth="1"/>
    <col min="4613" max="4613" width="13" style="2" customWidth="1"/>
    <col min="4614" max="4614" width="16.7109375" style="2" customWidth="1"/>
    <col min="4615" max="4615" width="17.7109375" style="2" customWidth="1"/>
    <col min="4616" max="4864" width="12.5703125" style="2"/>
    <col min="4865" max="4865" width="16.7109375" style="2" customWidth="1"/>
    <col min="4866" max="4866" width="20.28515625" style="2" customWidth="1"/>
    <col min="4867" max="4867" width="58.85546875" style="2" customWidth="1"/>
    <col min="4868" max="4868" width="19" style="2" customWidth="1"/>
    <col min="4869" max="4869" width="13" style="2" customWidth="1"/>
    <col min="4870" max="4870" width="16.7109375" style="2" customWidth="1"/>
    <col min="4871" max="4871" width="17.7109375" style="2" customWidth="1"/>
    <col min="4872" max="5120" width="12.5703125" style="2"/>
    <col min="5121" max="5121" width="16.7109375" style="2" customWidth="1"/>
    <col min="5122" max="5122" width="20.28515625" style="2" customWidth="1"/>
    <col min="5123" max="5123" width="58.85546875" style="2" customWidth="1"/>
    <col min="5124" max="5124" width="19" style="2" customWidth="1"/>
    <col min="5125" max="5125" width="13" style="2" customWidth="1"/>
    <col min="5126" max="5126" width="16.7109375" style="2" customWidth="1"/>
    <col min="5127" max="5127" width="17.7109375" style="2" customWidth="1"/>
    <col min="5128" max="5376" width="12.5703125" style="2"/>
    <col min="5377" max="5377" width="16.7109375" style="2" customWidth="1"/>
    <col min="5378" max="5378" width="20.28515625" style="2" customWidth="1"/>
    <col min="5379" max="5379" width="58.85546875" style="2" customWidth="1"/>
    <col min="5380" max="5380" width="19" style="2" customWidth="1"/>
    <col min="5381" max="5381" width="13" style="2" customWidth="1"/>
    <col min="5382" max="5382" width="16.7109375" style="2" customWidth="1"/>
    <col min="5383" max="5383" width="17.7109375" style="2" customWidth="1"/>
    <col min="5384" max="5632" width="12.5703125" style="2"/>
    <col min="5633" max="5633" width="16.7109375" style="2" customWidth="1"/>
    <col min="5634" max="5634" width="20.28515625" style="2" customWidth="1"/>
    <col min="5635" max="5635" width="58.85546875" style="2" customWidth="1"/>
    <col min="5636" max="5636" width="19" style="2" customWidth="1"/>
    <col min="5637" max="5637" width="13" style="2" customWidth="1"/>
    <col min="5638" max="5638" width="16.7109375" style="2" customWidth="1"/>
    <col min="5639" max="5639" width="17.7109375" style="2" customWidth="1"/>
    <col min="5640" max="5888" width="12.5703125" style="2"/>
    <col min="5889" max="5889" width="16.7109375" style="2" customWidth="1"/>
    <col min="5890" max="5890" width="20.28515625" style="2" customWidth="1"/>
    <col min="5891" max="5891" width="58.85546875" style="2" customWidth="1"/>
    <col min="5892" max="5892" width="19" style="2" customWidth="1"/>
    <col min="5893" max="5893" width="13" style="2" customWidth="1"/>
    <col min="5894" max="5894" width="16.7109375" style="2" customWidth="1"/>
    <col min="5895" max="5895" width="17.7109375" style="2" customWidth="1"/>
    <col min="5896" max="6144" width="12.5703125" style="2"/>
    <col min="6145" max="6145" width="16.7109375" style="2" customWidth="1"/>
    <col min="6146" max="6146" width="20.28515625" style="2" customWidth="1"/>
    <col min="6147" max="6147" width="58.85546875" style="2" customWidth="1"/>
    <col min="6148" max="6148" width="19" style="2" customWidth="1"/>
    <col min="6149" max="6149" width="13" style="2" customWidth="1"/>
    <col min="6150" max="6150" width="16.7109375" style="2" customWidth="1"/>
    <col min="6151" max="6151" width="17.7109375" style="2" customWidth="1"/>
    <col min="6152" max="6400" width="12.5703125" style="2"/>
    <col min="6401" max="6401" width="16.7109375" style="2" customWidth="1"/>
    <col min="6402" max="6402" width="20.28515625" style="2" customWidth="1"/>
    <col min="6403" max="6403" width="58.85546875" style="2" customWidth="1"/>
    <col min="6404" max="6404" width="19" style="2" customWidth="1"/>
    <col min="6405" max="6405" width="13" style="2" customWidth="1"/>
    <col min="6406" max="6406" width="16.7109375" style="2" customWidth="1"/>
    <col min="6407" max="6407" width="17.7109375" style="2" customWidth="1"/>
    <col min="6408" max="6656" width="12.5703125" style="2"/>
    <col min="6657" max="6657" width="16.7109375" style="2" customWidth="1"/>
    <col min="6658" max="6658" width="20.28515625" style="2" customWidth="1"/>
    <col min="6659" max="6659" width="58.85546875" style="2" customWidth="1"/>
    <col min="6660" max="6660" width="19" style="2" customWidth="1"/>
    <col min="6661" max="6661" width="13" style="2" customWidth="1"/>
    <col min="6662" max="6662" width="16.7109375" style="2" customWidth="1"/>
    <col min="6663" max="6663" width="17.7109375" style="2" customWidth="1"/>
    <col min="6664" max="6912" width="12.5703125" style="2"/>
    <col min="6913" max="6913" width="16.7109375" style="2" customWidth="1"/>
    <col min="6914" max="6914" width="20.28515625" style="2" customWidth="1"/>
    <col min="6915" max="6915" width="58.85546875" style="2" customWidth="1"/>
    <col min="6916" max="6916" width="19" style="2" customWidth="1"/>
    <col min="6917" max="6917" width="13" style="2" customWidth="1"/>
    <col min="6918" max="6918" width="16.7109375" style="2" customWidth="1"/>
    <col min="6919" max="6919" width="17.7109375" style="2" customWidth="1"/>
    <col min="6920" max="7168" width="12.5703125" style="2"/>
    <col min="7169" max="7169" width="16.7109375" style="2" customWidth="1"/>
    <col min="7170" max="7170" width="20.28515625" style="2" customWidth="1"/>
    <col min="7171" max="7171" width="58.85546875" style="2" customWidth="1"/>
    <col min="7172" max="7172" width="19" style="2" customWidth="1"/>
    <col min="7173" max="7173" width="13" style="2" customWidth="1"/>
    <col min="7174" max="7174" width="16.7109375" style="2" customWidth="1"/>
    <col min="7175" max="7175" width="17.7109375" style="2" customWidth="1"/>
    <col min="7176" max="7424" width="12.5703125" style="2"/>
    <col min="7425" max="7425" width="16.7109375" style="2" customWidth="1"/>
    <col min="7426" max="7426" width="20.28515625" style="2" customWidth="1"/>
    <col min="7427" max="7427" width="58.85546875" style="2" customWidth="1"/>
    <col min="7428" max="7428" width="19" style="2" customWidth="1"/>
    <col min="7429" max="7429" width="13" style="2" customWidth="1"/>
    <col min="7430" max="7430" width="16.7109375" style="2" customWidth="1"/>
    <col min="7431" max="7431" width="17.7109375" style="2" customWidth="1"/>
    <col min="7432" max="7680" width="12.5703125" style="2"/>
    <col min="7681" max="7681" width="16.7109375" style="2" customWidth="1"/>
    <col min="7682" max="7682" width="20.28515625" style="2" customWidth="1"/>
    <col min="7683" max="7683" width="58.85546875" style="2" customWidth="1"/>
    <col min="7684" max="7684" width="19" style="2" customWidth="1"/>
    <col min="7685" max="7685" width="13" style="2" customWidth="1"/>
    <col min="7686" max="7686" width="16.7109375" style="2" customWidth="1"/>
    <col min="7687" max="7687" width="17.7109375" style="2" customWidth="1"/>
    <col min="7688" max="7936" width="12.5703125" style="2"/>
    <col min="7937" max="7937" width="16.7109375" style="2" customWidth="1"/>
    <col min="7938" max="7938" width="20.28515625" style="2" customWidth="1"/>
    <col min="7939" max="7939" width="58.85546875" style="2" customWidth="1"/>
    <col min="7940" max="7940" width="19" style="2" customWidth="1"/>
    <col min="7941" max="7941" width="13" style="2" customWidth="1"/>
    <col min="7942" max="7942" width="16.7109375" style="2" customWidth="1"/>
    <col min="7943" max="7943" width="17.7109375" style="2" customWidth="1"/>
    <col min="7944" max="8192" width="12.5703125" style="2"/>
    <col min="8193" max="8193" width="16.7109375" style="2" customWidth="1"/>
    <col min="8194" max="8194" width="20.28515625" style="2" customWidth="1"/>
    <col min="8195" max="8195" width="58.85546875" style="2" customWidth="1"/>
    <col min="8196" max="8196" width="19" style="2" customWidth="1"/>
    <col min="8197" max="8197" width="13" style="2" customWidth="1"/>
    <col min="8198" max="8198" width="16.7109375" style="2" customWidth="1"/>
    <col min="8199" max="8199" width="17.7109375" style="2" customWidth="1"/>
    <col min="8200" max="8448" width="12.5703125" style="2"/>
    <col min="8449" max="8449" width="16.7109375" style="2" customWidth="1"/>
    <col min="8450" max="8450" width="20.28515625" style="2" customWidth="1"/>
    <col min="8451" max="8451" width="58.85546875" style="2" customWidth="1"/>
    <col min="8452" max="8452" width="19" style="2" customWidth="1"/>
    <col min="8453" max="8453" width="13" style="2" customWidth="1"/>
    <col min="8454" max="8454" width="16.7109375" style="2" customWidth="1"/>
    <col min="8455" max="8455" width="17.7109375" style="2" customWidth="1"/>
    <col min="8456" max="8704" width="12.5703125" style="2"/>
    <col min="8705" max="8705" width="16.7109375" style="2" customWidth="1"/>
    <col min="8706" max="8706" width="20.28515625" style="2" customWidth="1"/>
    <col min="8707" max="8707" width="58.85546875" style="2" customWidth="1"/>
    <col min="8708" max="8708" width="19" style="2" customWidth="1"/>
    <col min="8709" max="8709" width="13" style="2" customWidth="1"/>
    <col min="8710" max="8710" width="16.7109375" style="2" customWidth="1"/>
    <col min="8711" max="8711" width="17.7109375" style="2" customWidth="1"/>
    <col min="8712" max="8960" width="12.5703125" style="2"/>
    <col min="8961" max="8961" width="16.7109375" style="2" customWidth="1"/>
    <col min="8962" max="8962" width="20.28515625" style="2" customWidth="1"/>
    <col min="8963" max="8963" width="58.85546875" style="2" customWidth="1"/>
    <col min="8964" max="8964" width="19" style="2" customWidth="1"/>
    <col min="8965" max="8965" width="13" style="2" customWidth="1"/>
    <col min="8966" max="8966" width="16.7109375" style="2" customWidth="1"/>
    <col min="8967" max="8967" width="17.7109375" style="2" customWidth="1"/>
    <col min="8968" max="9216" width="12.5703125" style="2"/>
    <col min="9217" max="9217" width="16.7109375" style="2" customWidth="1"/>
    <col min="9218" max="9218" width="20.28515625" style="2" customWidth="1"/>
    <col min="9219" max="9219" width="58.85546875" style="2" customWidth="1"/>
    <col min="9220" max="9220" width="19" style="2" customWidth="1"/>
    <col min="9221" max="9221" width="13" style="2" customWidth="1"/>
    <col min="9222" max="9222" width="16.7109375" style="2" customWidth="1"/>
    <col min="9223" max="9223" width="17.7109375" style="2" customWidth="1"/>
    <col min="9224" max="9472" width="12.5703125" style="2"/>
    <col min="9473" max="9473" width="16.7109375" style="2" customWidth="1"/>
    <col min="9474" max="9474" width="20.28515625" style="2" customWidth="1"/>
    <col min="9475" max="9475" width="58.85546875" style="2" customWidth="1"/>
    <col min="9476" max="9476" width="19" style="2" customWidth="1"/>
    <col min="9477" max="9477" width="13" style="2" customWidth="1"/>
    <col min="9478" max="9478" width="16.7109375" style="2" customWidth="1"/>
    <col min="9479" max="9479" width="17.7109375" style="2" customWidth="1"/>
    <col min="9480" max="9728" width="12.5703125" style="2"/>
    <col min="9729" max="9729" width="16.7109375" style="2" customWidth="1"/>
    <col min="9730" max="9730" width="20.28515625" style="2" customWidth="1"/>
    <col min="9731" max="9731" width="58.85546875" style="2" customWidth="1"/>
    <col min="9732" max="9732" width="19" style="2" customWidth="1"/>
    <col min="9733" max="9733" width="13" style="2" customWidth="1"/>
    <col min="9734" max="9734" width="16.7109375" style="2" customWidth="1"/>
    <col min="9735" max="9735" width="17.7109375" style="2" customWidth="1"/>
    <col min="9736" max="9984" width="12.5703125" style="2"/>
    <col min="9985" max="9985" width="16.7109375" style="2" customWidth="1"/>
    <col min="9986" max="9986" width="20.28515625" style="2" customWidth="1"/>
    <col min="9987" max="9987" width="58.85546875" style="2" customWidth="1"/>
    <col min="9988" max="9988" width="19" style="2" customWidth="1"/>
    <col min="9989" max="9989" width="13" style="2" customWidth="1"/>
    <col min="9990" max="9990" width="16.7109375" style="2" customWidth="1"/>
    <col min="9991" max="9991" width="17.7109375" style="2" customWidth="1"/>
    <col min="9992" max="10240" width="12.5703125" style="2"/>
    <col min="10241" max="10241" width="16.7109375" style="2" customWidth="1"/>
    <col min="10242" max="10242" width="20.28515625" style="2" customWidth="1"/>
    <col min="10243" max="10243" width="58.85546875" style="2" customWidth="1"/>
    <col min="10244" max="10244" width="19" style="2" customWidth="1"/>
    <col min="10245" max="10245" width="13" style="2" customWidth="1"/>
    <col min="10246" max="10246" width="16.7109375" style="2" customWidth="1"/>
    <col min="10247" max="10247" width="17.7109375" style="2" customWidth="1"/>
    <col min="10248" max="10496" width="12.5703125" style="2"/>
    <col min="10497" max="10497" width="16.7109375" style="2" customWidth="1"/>
    <col min="10498" max="10498" width="20.28515625" style="2" customWidth="1"/>
    <col min="10499" max="10499" width="58.85546875" style="2" customWidth="1"/>
    <col min="10500" max="10500" width="19" style="2" customWidth="1"/>
    <col min="10501" max="10501" width="13" style="2" customWidth="1"/>
    <col min="10502" max="10502" width="16.7109375" style="2" customWidth="1"/>
    <col min="10503" max="10503" width="17.7109375" style="2" customWidth="1"/>
    <col min="10504" max="10752" width="12.5703125" style="2"/>
    <col min="10753" max="10753" width="16.7109375" style="2" customWidth="1"/>
    <col min="10754" max="10754" width="20.28515625" style="2" customWidth="1"/>
    <col min="10755" max="10755" width="58.85546875" style="2" customWidth="1"/>
    <col min="10756" max="10756" width="19" style="2" customWidth="1"/>
    <col min="10757" max="10757" width="13" style="2" customWidth="1"/>
    <col min="10758" max="10758" width="16.7109375" style="2" customWidth="1"/>
    <col min="10759" max="10759" width="17.7109375" style="2" customWidth="1"/>
    <col min="10760" max="11008" width="12.5703125" style="2"/>
    <col min="11009" max="11009" width="16.7109375" style="2" customWidth="1"/>
    <col min="11010" max="11010" width="20.28515625" style="2" customWidth="1"/>
    <col min="11011" max="11011" width="58.85546875" style="2" customWidth="1"/>
    <col min="11012" max="11012" width="19" style="2" customWidth="1"/>
    <col min="11013" max="11013" width="13" style="2" customWidth="1"/>
    <col min="11014" max="11014" width="16.7109375" style="2" customWidth="1"/>
    <col min="11015" max="11015" width="17.7109375" style="2" customWidth="1"/>
    <col min="11016" max="11264" width="12.5703125" style="2"/>
    <col min="11265" max="11265" width="16.7109375" style="2" customWidth="1"/>
    <col min="11266" max="11266" width="20.28515625" style="2" customWidth="1"/>
    <col min="11267" max="11267" width="58.85546875" style="2" customWidth="1"/>
    <col min="11268" max="11268" width="19" style="2" customWidth="1"/>
    <col min="11269" max="11269" width="13" style="2" customWidth="1"/>
    <col min="11270" max="11270" width="16.7109375" style="2" customWidth="1"/>
    <col min="11271" max="11271" width="17.7109375" style="2" customWidth="1"/>
    <col min="11272" max="11520" width="12.5703125" style="2"/>
    <col min="11521" max="11521" width="16.7109375" style="2" customWidth="1"/>
    <col min="11522" max="11522" width="20.28515625" style="2" customWidth="1"/>
    <col min="11523" max="11523" width="58.85546875" style="2" customWidth="1"/>
    <col min="11524" max="11524" width="19" style="2" customWidth="1"/>
    <col min="11525" max="11525" width="13" style="2" customWidth="1"/>
    <col min="11526" max="11526" width="16.7109375" style="2" customWidth="1"/>
    <col min="11527" max="11527" width="17.7109375" style="2" customWidth="1"/>
    <col min="11528" max="11776" width="12.5703125" style="2"/>
    <col min="11777" max="11777" width="16.7109375" style="2" customWidth="1"/>
    <col min="11778" max="11778" width="20.28515625" style="2" customWidth="1"/>
    <col min="11779" max="11779" width="58.85546875" style="2" customWidth="1"/>
    <col min="11780" max="11780" width="19" style="2" customWidth="1"/>
    <col min="11781" max="11781" width="13" style="2" customWidth="1"/>
    <col min="11782" max="11782" width="16.7109375" style="2" customWidth="1"/>
    <col min="11783" max="11783" width="17.7109375" style="2" customWidth="1"/>
    <col min="11784" max="12032" width="12.5703125" style="2"/>
    <col min="12033" max="12033" width="16.7109375" style="2" customWidth="1"/>
    <col min="12034" max="12034" width="20.28515625" style="2" customWidth="1"/>
    <col min="12035" max="12035" width="58.85546875" style="2" customWidth="1"/>
    <col min="12036" max="12036" width="19" style="2" customWidth="1"/>
    <col min="12037" max="12037" width="13" style="2" customWidth="1"/>
    <col min="12038" max="12038" width="16.7109375" style="2" customWidth="1"/>
    <col min="12039" max="12039" width="17.7109375" style="2" customWidth="1"/>
    <col min="12040" max="12288" width="12.5703125" style="2"/>
    <col min="12289" max="12289" width="16.7109375" style="2" customWidth="1"/>
    <col min="12290" max="12290" width="20.28515625" style="2" customWidth="1"/>
    <col min="12291" max="12291" width="58.85546875" style="2" customWidth="1"/>
    <col min="12292" max="12292" width="19" style="2" customWidth="1"/>
    <col min="12293" max="12293" width="13" style="2" customWidth="1"/>
    <col min="12294" max="12294" width="16.7109375" style="2" customWidth="1"/>
    <col min="12295" max="12295" width="17.7109375" style="2" customWidth="1"/>
    <col min="12296" max="12544" width="12.5703125" style="2"/>
    <col min="12545" max="12545" width="16.7109375" style="2" customWidth="1"/>
    <col min="12546" max="12546" width="20.28515625" style="2" customWidth="1"/>
    <col min="12547" max="12547" width="58.85546875" style="2" customWidth="1"/>
    <col min="12548" max="12548" width="19" style="2" customWidth="1"/>
    <col min="12549" max="12549" width="13" style="2" customWidth="1"/>
    <col min="12550" max="12550" width="16.7109375" style="2" customWidth="1"/>
    <col min="12551" max="12551" width="17.7109375" style="2" customWidth="1"/>
    <col min="12552" max="12800" width="12.5703125" style="2"/>
    <col min="12801" max="12801" width="16.7109375" style="2" customWidth="1"/>
    <col min="12802" max="12802" width="20.28515625" style="2" customWidth="1"/>
    <col min="12803" max="12803" width="58.85546875" style="2" customWidth="1"/>
    <col min="12804" max="12804" width="19" style="2" customWidth="1"/>
    <col min="12805" max="12805" width="13" style="2" customWidth="1"/>
    <col min="12806" max="12806" width="16.7109375" style="2" customWidth="1"/>
    <col min="12807" max="12807" width="17.7109375" style="2" customWidth="1"/>
    <col min="12808" max="13056" width="12.5703125" style="2"/>
    <col min="13057" max="13057" width="16.7109375" style="2" customWidth="1"/>
    <col min="13058" max="13058" width="20.28515625" style="2" customWidth="1"/>
    <col min="13059" max="13059" width="58.85546875" style="2" customWidth="1"/>
    <col min="13060" max="13060" width="19" style="2" customWidth="1"/>
    <col min="13061" max="13061" width="13" style="2" customWidth="1"/>
    <col min="13062" max="13062" width="16.7109375" style="2" customWidth="1"/>
    <col min="13063" max="13063" width="17.7109375" style="2" customWidth="1"/>
    <col min="13064" max="13312" width="12.5703125" style="2"/>
    <col min="13313" max="13313" width="16.7109375" style="2" customWidth="1"/>
    <col min="13314" max="13314" width="20.28515625" style="2" customWidth="1"/>
    <col min="13315" max="13315" width="58.85546875" style="2" customWidth="1"/>
    <col min="13316" max="13316" width="19" style="2" customWidth="1"/>
    <col min="13317" max="13317" width="13" style="2" customWidth="1"/>
    <col min="13318" max="13318" width="16.7109375" style="2" customWidth="1"/>
    <col min="13319" max="13319" width="17.7109375" style="2" customWidth="1"/>
    <col min="13320" max="13568" width="12.5703125" style="2"/>
    <col min="13569" max="13569" width="16.7109375" style="2" customWidth="1"/>
    <col min="13570" max="13570" width="20.28515625" style="2" customWidth="1"/>
    <col min="13571" max="13571" width="58.85546875" style="2" customWidth="1"/>
    <col min="13572" max="13572" width="19" style="2" customWidth="1"/>
    <col min="13573" max="13573" width="13" style="2" customWidth="1"/>
    <col min="13574" max="13574" width="16.7109375" style="2" customWidth="1"/>
    <col min="13575" max="13575" width="17.7109375" style="2" customWidth="1"/>
    <col min="13576" max="13824" width="12.5703125" style="2"/>
    <col min="13825" max="13825" width="16.7109375" style="2" customWidth="1"/>
    <col min="13826" max="13826" width="20.28515625" style="2" customWidth="1"/>
    <col min="13827" max="13827" width="58.85546875" style="2" customWidth="1"/>
    <col min="13828" max="13828" width="19" style="2" customWidth="1"/>
    <col min="13829" max="13829" width="13" style="2" customWidth="1"/>
    <col min="13830" max="13830" width="16.7109375" style="2" customWidth="1"/>
    <col min="13831" max="13831" width="17.7109375" style="2" customWidth="1"/>
    <col min="13832" max="14080" width="12.5703125" style="2"/>
    <col min="14081" max="14081" width="16.7109375" style="2" customWidth="1"/>
    <col min="14082" max="14082" width="20.28515625" style="2" customWidth="1"/>
    <col min="14083" max="14083" width="58.85546875" style="2" customWidth="1"/>
    <col min="14084" max="14084" width="19" style="2" customWidth="1"/>
    <col min="14085" max="14085" width="13" style="2" customWidth="1"/>
    <col min="14086" max="14086" width="16.7109375" style="2" customWidth="1"/>
    <col min="14087" max="14087" width="17.7109375" style="2" customWidth="1"/>
    <col min="14088" max="14336" width="12.5703125" style="2"/>
    <col min="14337" max="14337" width="16.7109375" style="2" customWidth="1"/>
    <col min="14338" max="14338" width="20.28515625" style="2" customWidth="1"/>
    <col min="14339" max="14339" width="58.85546875" style="2" customWidth="1"/>
    <col min="14340" max="14340" width="19" style="2" customWidth="1"/>
    <col min="14341" max="14341" width="13" style="2" customWidth="1"/>
    <col min="14342" max="14342" width="16.7109375" style="2" customWidth="1"/>
    <col min="14343" max="14343" width="17.7109375" style="2" customWidth="1"/>
    <col min="14344" max="14592" width="12.5703125" style="2"/>
    <col min="14593" max="14593" width="16.7109375" style="2" customWidth="1"/>
    <col min="14594" max="14594" width="20.28515625" style="2" customWidth="1"/>
    <col min="14595" max="14595" width="58.85546875" style="2" customWidth="1"/>
    <col min="14596" max="14596" width="19" style="2" customWidth="1"/>
    <col min="14597" max="14597" width="13" style="2" customWidth="1"/>
    <col min="14598" max="14598" width="16.7109375" style="2" customWidth="1"/>
    <col min="14599" max="14599" width="17.7109375" style="2" customWidth="1"/>
    <col min="14600" max="14848" width="12.5703125" style="2"/>
    <col min="14849" max="14849" width="16.7109375" style="2" customWidth="1"/>
    <col min="14850" max="14850" width="20.28515625" style="2" customWidth="1"/>
    <col min="14851" max="14851" width="58.85546875" style="2" customWidth="1"/>
    <col min="14852" max="14852" width="19" style="2" customWidth="1"/>
    <col min="14853" max="14853" width="13" style="2" customWidth="1"/>
    <col min="14854" max="14854" width="16.7109375" style="2" customWidth="1"/>
    <col min="14855" max="14855" width="17.7109375" style="2" customWidth="1"/>
    <col min="14856" max="15104" width="12.5703125" style="2"/>
    <col min="15105" max="15105" width="16.7109375" style="2" customWidth="1"/>
    <col min="15106" max="15106" width="20.28515625" style="2" customWidth="1"/>
    <col min="15107" max="15107" width="58.85546875" style="2" customWidth="1"/>
    <col min="15108" max="15108" width="19" style="2" customWidth="1"/>
    <col min="15109" max="15109" width="13" style="2" customWidth="1"/>
    <col min="15110" max="15110" width="16.7109375" style="2" customWidth="1"/>
    <col min="15111" max="15111" width="17.7109375" style="2" customWidth="1"/>
    <col min="15112" max="15360" width="12.5703125" style="2"/>
    <col min="15361" max="15361" width="16.7109375" style="2" customWidth="1"/>
    <col min="15362" max="15362" width="20.28515625" style="2" customWidth="1"/>
    <col min="15363" max="15363" width="58.85546875" style="2" customWidth="1"/>
    <col min="15364" max="15364" width="19" style="2" customWidth="1"/>
    <col min="15365" max="15365" width="13" style="2" customWidth="1"/>
    <col min="15366" max="15366" width="16.7109375" style="2" customWidth="1"/>
    <col min="15367" max="15367" width="17.7109375" style="2" customWidth="1"/>
    <col min="15368" max="15616" width="12.5703125" style="2"/>
    <col min="15617" max="15617" width="16.7109375" style="2" customWidth="1"/>
    <col min="15618" max="15618" width="20.28515625" style="2" customWidth="1"/>
    <col min="15619" max="15619" width="58.85546875" style="2" customWidth="1"/>
    <col min="15620" max="15620" width="19" style="2" customWidth="1"/>
    <col min="15621" max="15621" width="13" style="2" customWidth="1"/>
    <col min="15622" max="15622" width="16.7109375" style="2" customWidth="1"/>
    <col min="15623" max="15623" width="17.7109375" style="2" customWidth="1"/>
    <col min="15624" max="15872" width="12.5703125" style="2"/>
    <col min="15873" max="15873" width="16.7109375" style="2" customWidth="1"/>
    <col min="15874" max="15874" width="20.28515625" style="2" customWidth="1"/>
    <col min="15875" max="15875" width="58.85546875" style="2" customWidth="1"/>
    <col min="15876" max="15876" width="19" style="2" customWidth="1"/>
    <col min="15877" max="15877" width="13" style="2" customWidth="1"/>
    <col min="15878" max="15878" width="16.7109375" style="2" customWidth="1"/>
    <col min="15879" max="15879" width="17.7109375" style="2" customWidth="1"/>
    <col min="15880" max="16128" width="12.5703125" style="2"/>
    <col min="16129" max="16129" width="16.7109375" style="2" customWidth="1"/>
    <col min="16130" max="16130" width="20.28515625" style="2" customWidth="1"/>
    <col min="16131" max="16131" width="58.85546875" style="2" customWidth="1"/>
    <col min="16132" max="16132" width="19" style="2" customWidth="1"/>
    <col min="16133" max="16133" width="13" style="2" customWidth="1"/>
    <col min="16134" max="16134" width="16.7109375" style="2" customWidth="1"/>
    <col min="16135" max="16135" width="17.7109375" style="2" customWidth="1"/>
    <col min="16136" max="16384" width="12.5703125" style="2"/>
  </cols>
  <sheetData>
    <row r="1" spans="1:8" ht="18.75">
      <c r="A1" s="32" t="s">
        <v>45</v>
      </c>
      <c r="B1" s="32"/>
      <c r="C1" s="32"/>
      <c r="D1" s="32"/>
      <c r="E1" s="32"/>
      <c r="F1" s="32"/>
      <c r="G1" s="32"/>
      <c r="H1" s="32"/>
    </row>
    <row r="2" spans="1:8" ht="18.75">
      <c r="A2" s="32" t="s">
        <v>47</v>
      </c>
      <c r="B2" s="32"/>
      <c r="C2" s="32"/>
      <c r="D2" s="32"/>
      <c r="E2" s="32"/>
      <c r="F2" s="32"/>
      <c r="G2" s="32"/>
      <c r="H2" s="32"/>
    </row>
    <row r="3" spans="1:8" ht="18.75">
      <c r="A3" s="32" t="s">
        <v>49</v>
      </c>
      <c r="B3" s="32"/>
      <c r="C3" s="32"/>
      <c r="D3" s="32"/>
      <c r="E3" s="32"/>
      <c r="F3" s="32"/>
      <c r="G3" s="32"/>
      <c r="H3" s="32"/>
    </row>
    <row r="4" spans="1:8" ht="18.75">
      <c r="A4" s="24"/>
      <c r="B4" s="24"/>
      <c r="C4" s="24"/>
      <c r="D4" s="25"/>
      <c r="E4" s="26"/>
      <c r="F4" s="26"/>
      <c r="G4" s="26"/>
      <c r="H4" s="26"/>
    </row>
    <row r="5" spans="1:8" ht="18.75">
      <c r="A5" s="33" t="s">
        <v>121</v>
      </c>
      <c r="B5" s="33"/>
      <c r="C5" s="33"/>
      <c r="D5" s="33"/>
      <c r="E5" s="33"/>
      <c r="F5" s="33"/>
      <c r="G5" s="33"/>
      <c r="H5" s="33"/>
    </row>
    <row r="6" spans="1:8" ht="18.75">
      <c r="A6" s="33" t="s">
        <v>122</v>
      </c>
      <c r="B6" s="33"/>
      <c r="C6" s="33"/>
      <c r="D6" s="33"/>
      <c r="E6" s="33"/>
      <c r="F6" s="33"/>
      <c r="G6" s="33"/>
      <c r="H6" s="33"/>
    </row>
    <row r="8" spans="1:8">
      <c r="A8" s="31" t="s">
        <v>120</v>
      </c>
      <c r="B8" s="31"/>
      <c r="C8" s="34" t="s">
        <v>62</v>
      </c>
      <c r="D8" s="36" t="s">
        <v>63</v>
      </c>
      <c r="E8" s="38" t="s">
        <v>66</v>
      </c>
      <c r="F8" s="38" t="s">
        <v>67</v>
      </c>
      <c r="G8" s="38" t="s">
        <v>68</v>
      </c>
      <c r="H8" s="38" t="s">
        <v>69</v>
      </c>
    </row>
    <row r="9" spans="1:8" ht="15" customHeight="1">
      <c r="A9" s="1" t="s">
        <v>64</v>
      </c>
      <c r="B9" s="1" t="s">
        <v>65</v>
      </c>
      <c r="C9" s="35"/>
      <c r="D9" s="37"/>
      <c r="E9" s="39"/>
      <c r="F9" s="39"/>
      <c r="G9" s="39"/>
      <c r="H9" s="39"/>
    </row>
    <row r="10" spans="1:8">
      <c r="A10" s="30" t="s">
        <v>70</v>
      </c>
      <c r="B10" s="30" t="s">
        <v>3</v>
      </c>
      <c r="C10" s="30" t="s">
        <v>4</v>
      </c>
      <c r="D10" s="4" t="s">
        <v>19</v>
      </c>
      <c r="E10" s="9">
        <v>26.677</v>
      </c>
      <c r="F10" s="9"/>
      <c r="G10" s="9"/>
      <c r="H10" s="9">
        <f>E10+F10+G10</f>
        <v>26.677</v>
      </c>
    </row>
    <row r="11" spans="1:8">
      <c r="A11" s="30"/>
      <c r="B11" s="30"/>
      <c r="C11" s="30"/>
      <c r="D11" s="4" t="s">
        <v>43</v>
      </c>
      <c r="E11" s="9">
        <v>19.579999999999998</v>
      </c>
      <c r="F11" s="9"/>
      <c r="G11" s="9"/>
      <c r="H11" s="9">
        <f>E11+F11+G11</f>
        <v>19.579999999999998</v>
      </c>
    </row>
    <row r="12" spans="1:8">
      <c r="A12" s="30"/>
      <c r="B12" s="30"/>
      <c r="C12" s="30"/>
      <c r="D12" s="4" t="s">
        <v>16</v>
      </c>
      <c r="E12" s="9">
        <v>20.303999999999998</v>
      </c>
      <c r="F12" s="9"/>
      <c r="G12" s="9">
        <v>1.2030000000000001</v>
      </c>
      <c r="H12" s="9">
        <f>E12+F12+G12</f>
        <v>21.506999999999998</v>
      </c>
    </row>
    <row r="13" spans="1:8">
      <c r="A13" s="30"/>
      <c r="B13" s="30"/>
      <c r="C13" s="30"/>
      <c r="D13" s="4" t="s">
        <v>24</v>
      </c>
      <c r="E13" s="9">
        <v>11.779</v>
      </c>
      <c r="F13" s="9">
        <v>25.530999999999999</v>
      </c>
      <c r="G13" s="9"/>
      <c r="H13" s="9">
        <f>E13+F13+G13</f>
        <v>37.31</v>
      </c>
    </row>
    <row r="14" spans="1:8">
      <c r="A14" s="30"/>
      <c r="B14" s="30"/>
      <c r="C14" s="30"/>
      <c r="D14" s="4" t="s">
        <v>33</v>
      </c>
      <c r="E14" s="9">
        <v>25.18</v>
      </c>
      <c r="F14" s="9"/>
      <c r="G14" s="9"/>
      <c r="H14" s="9">
        <f>E14+F14+G14</f>
        <v>25.18</v>
      </c>
    </row>
    <row r="15" spans="1:8">
      <c r="A15" s="30"/>
      <c r="B15" s="30"/>
      <c r="C15" s="30"/>
      <c r="D15" s="4"/>
      <c r="E15" s="9"/>
      <c r="F15" s="9"/>
      <c r="G15" s="9"/>
      <c r="H15" s="9"/>
    </row>
    <row r="16" spans="1:8" s="8" customFormat="1">
      <c r="A16" s="30"/>
      <c r="B16" s="30"/>
      <c r="C16" s="30"/>
      <c r="D16" s="7" t="s">
        <v>69</v>
      </c>
      <c r="E16" s="10">
        <f>SUM(E10:E14)</f>
        <v>103.51999999999998</v>
      </c>
      <c r="F16" s="10">
        <f t="shared" ref="F16:H16" si="0">SUM(F10:F14)</f>
        <v>25.530999999999999</v>
      </c>
      <c r="G16" s="10">
        <f t="shared" si="0"/>
        <v>1.2030000000000001</v>
      </c>
      <c r="H16" s="10">
        <f t="shared" si="0"/>
        <v>130.25399999999999</v>
      </c>
    </row>
    <row r="17" spans="1:8" s="8" customFormat="1">
      <c r="A17" s="5"/>
      <c r="B17" s="5"/>
      <c r="C17" s="5"/>
      <c r="D17" s="7"/>
      <c r="E17" s="10"/>
      <c r="F17" s="10"/>
      <c r="G17" s="10"/>
      <c r="H17" s="10"/>
    </row>
    <row r="18" spans="1:8">
      <c r="A18" s="30" t="s">
        <v>71</v>
      </c>
      <c r="B18" s="30" t="s">
        <v>5</v>
      </c>
      <c r="C18" s="30" t="s">
        <v>6</v>
      </c>
      <c r="D18" s="4" t="s">
        <v>27</v>
      </c>
      <c r="E18" s="9">
        <v>33.101999999999997</v>
      </c>
      <c r="F18" s="9"/>
      <c r="G18" s="9">
        <v>6.085</v>
      </c>
      <c r="H18" s="9">
        <f>E18+F18+G18</f>
        <v>39.186999999999998</v>
      </c>
    </row>
    <row r="19" spans="1:8">
      <c r="A19" s="30"/>
      <c r="B19" s="30"/>
      <c r="C19" s="30"/>
      <c r="D19" s="4" t="s">
        <v>19</v>
      </c>
      <c r="E19" s="9">
        <v>42.338000000000001</v>
      </c>
      <c r="F19" s="9"/>
      <c r="G19" s="9"/>
      <c r="H19" s="9">
        <f>E19+F19+G19</f>
        <v>42.338000000000001</v>
      </c>
    </row>
    <row r="20" spans="1:8">
      <c r="A20" s="30"/>
      <c r="B20" s="30"/>
      <c r="C20" s="30"/>
      <c r="D20" s="4" t="s">
        <v>43</v>
      </c>
      <c r="E20" s="9">
        <v>29.437999999999999</v>
      </c>
      <c r="F20" s="9"/>
      <c r="G20" s="9"/>
      <c r="H20" s="9">
        <f>E20+F20+G20</f>
        <v>29.437999999999999</v>
      </c>
    </row>
    <row r="21" spans="1:8">
      <c r="A21" s="30"/>
      <c r="B21" s="30"/>
      <c r="C21" s="30"/>
      <c r="D21" s="4" t="s">
        <v>14</v>
      </c>
      <c r="E21" s="9">
        <v>36.133000000000003</v>
      </c>
      <c r="F21" s="9"/>
      <c r="G21" s="9">
        <v>5.6820000000000004</v>
      </c>
      <c r="H21" s="9">
        <f>E21+F21+G21</f>
        <v>41.815000000000005</v>
      </c>
    </row>
    <row r="22" spans="1:8">
      <c r="A22" s="30"/>
      <c r="B22" s="30"/>
      <c r="C22" s="30"/>
      <c r="D22" s="4" t="s">
        <v>44</v>
      </c>
      <c r="E22" s="9">
        <v>24.654</v>
      </c>
      <c r="F22" s="9"/>
      <c r="G22" s="9"/>
      <c r="H22" s="9">
        <f>E22+F22+G22</f>
        <v>24.654</v>
      </c>
    </row>
    <row r="23" spans="1:8">
      <c r="A23" s="30"/>
      <c r="B23" s="30"/>
      <c r="C23" s="30"/>
      <c r="D23" s="4"/>
      <c r="E23" s="9"/>
      <c r="F23" s="9"/>
      <c r="G23" s="9"/>
      <c r="H23" s="9"/>
    </row>
    <row r="24" spans="1:8" s="8" customFormat="1">
      <c r="A24" s="30"/>
      <c r="B24" s="30"/>
      <c r="C24" s="30"/>
      <c r="D24" s="7" t="s">
        <v>69</v>
      </c>
      <c r="E24" s="10">
        <f>SUM(E18:E22)</f>
        <v>165.66499999999999</v>
      </c>
      <c r="F24" s="10">
        <f t="shared" ref="F24:H24" si="1">SUM(F18:F22)</f>
        <v>0</v>
      </c>
      <c r="G24" s="10">
        <f t="shared" si="1"/>
        <v>11.766999999999999</v>
      </c>
      <c r="H24" s="10">
        <f t="shared" si="1"/>
        <v>177.43200000000002</v>
      </c>
    </row>
    <row r="25" spans="1:8" s="8" customFormat="1">
      <c r="A25" s="5"/>
      <c r="B25" s="5"/>
      <c r="C25" s="5"/>
      <c r="D25" s="7"/>
      <c r="E25" s="10"/>
      <c r="F25" s="10"/>
      <c r="G25" s="10"/>
      <c r="H25" s="10"/>
    </row>
    <row r="26" spans="1:8">
      <c r="A26" s="30" t="s">
        <v>72</v>
      </c>
      <c r="B26" s="30" t="s">
        <v>7</v>
      </c>
      <c r="C26" s="30" t="s">
        <v>8</v>
      </c>
      <c r="D26" s="4" t="s">
        <v>14</v>
      </c>
      <c r="E26" s="9">
        <v>11.103999999999999</v>
      </c>
      <c r="F26" s="9"/>
      <c r="G26" s="9"/>
      <c r="H26" s="9">
        <f>E26+F26+G26</f>
        <v>11.103999999999999</v>
      </c>
    </row>
    <row r="27" spans="1:8">
      <c r="A27" s="30"/>
      <c r="B27" s="30"/>
      <c r="C27" s="30"/>
      <c r="D27" s="4"/>
      <c r="E27" s="9"/>
      <c r="F27" s="9"/>
      <c r="G27" s="9"/>
      <c r="H27" s="9"/>
    </row>
    <row r="28" spans="1:8" s="8" customFormat="1">
      <c r="A28" s="30"/>
      <c r="B28" s="30"/>
      <c r="C28" s="30"/>
      <c r="D28" s="7" t="s">
        <v>69</v>
      </c>
      <c r="E28" s="10">
        <f>SUM(E26)</f>
        <v>11.103999999999999</v>
      </c>
      <c r="F28" s="10">
        <f t="shared" ref="F28:H28" si="2">SUM(F26)</f>
        <v>0</v>
      </c>
      <c r="G28" s="10">
        <f t="shared" si="2"/>
        <v>0</v>
      </c>
      <c r="H28" s="10">
        <f t="shared" si="2"/>
        <v>11.103999999999999</v>
      </c>
    </row>
    <row r="29" spans="1:8" s="8" customFormat="1">
      <c r="A29" s="5"/>
      <c r="B29" s="5"/>
      <c r="C29" s="5"/>
      <c r="D29" s="7"/>
      <c r="E29" s="10"/>
      <c r="F29" s="10"/>
      <c r="G29" s="10"/>
      <c r="H29" s="10"/>
    </row>
    <row r="30" spans="1:8">
      <c r="A30" s="30" t="s">
        <v>73</v>
      </c>
      <c r="B30" s="30" t="s">
        <v>9</v>
      </c>
      <c r="C30" s="30" t="s">
        <v>10</v>
      </c>
      <c r="D30" s="4" t="s">
        <v>24</v>
      </c>
      <c r="E30" s="9"/>
      <c r="F30" s="9">
        <v>1.488</v>
      </c>
      <c r="G30" s="9"/>
      <c r="H30" s="9">
        <f>E30+F30+G30</f>
        <v>1.488</v>
      </c>
    </row>
    <row r="31" spans="1:8">
      <c r="A31" s="30"/>
      <c r="B31" s="30"/>
      <c r="C31" s="30"/>
      <c r="D31" s="4"/>
      <c r="E31" s="9"/>
      <c r="F31" s="9"/>
      <c r="G31" s="9"/>
      <c r="H31" s="9"/>
    </row>
    <row r="32" spans="1:8" s="8" customFormat="1">
      <c r="A32" s="30"/>
      <c r="B32" s="30"/>
      <c r="C32" s="30"/>
      <c r="D32" s="7" t="s">
        <v>69</v>
      </c>
      <c r="E32" s="10">
        <f>SUM(E30)</f>
        <v>0</v>
      </c>
      <c r="F32" s="10">
        <f>SUM(F30)</f>
        <v>1.488</v>
      </c>
      <c r="G32" s="10">
        <f>SUM(G30)</f>
        <v>0</v>
      </c>
      <c r="H32" s="10">
        <f>SUM(H30)</f>
        <v>1.488</v>
      </c>
    </row>
    <row r="33" spans="1:8" s="8" customFormat="1">
      <c r="A33" s="5"/>
      <c r="B33" s="5"/>
      <c r="C33" s="5"/>
      <c r="D33" s="7"/>
      <c r="E33" s="10"/>
      <c r="F33" s="10"/>
      <c r="G33" s="10"/>
      <c r="H33" s="10"/>
    </row>
    <row r="34" spans="1:8">
      <c r="A34" s="30" t="s">
        <v>139</v>
      </c>
      <c r="B34" s="30" t="s">
        <v>138</v>
      </c>
      <c r="C34" s="30" t="s">
        <v>11</v>
      </c>
      <c r="D34" s="4" t="s">
        <v>32</v>
      </c>
      <c r="E34" s="9">
        <v>9.5630000000000006</v>
      </c>
      <c r="F34" s="9"/>
      <c r="G34" s="9"/>
      <c r="H34" s="9">
        <f>E34+F34+G34</f>
        <v>9.5630000000000006</v>
      </c>
    </row>
    <row r="35" spans="1:8">
      <c r="A35" s="30"/>
      <c r="B35" s="30"/>
      <c r="C35" s="30"/>
      <c r="D35" s="4" t="s">
        <v>33</v>
      </c>
      <c r="E35" s="9">
        <v>7.7160000000000002</v>
      </c>
      <c r="F35" s="9"/>
      <c r="G35" s="9"/>
      <c r="H35" s="9">
        <f>E35+F35+G35</f>
        <v>7.7160000000000002</v>
      </c>
    </row>
    <row r="36" spans="1:8">
      <c r="A36" s="30"/>
      <c r="B36" s="30"/>
      <c r="C36" s="30"/>
      <c r="D36" s="4"/>
      <c r="E36" s="9"/>
      <c r="F36" s="9"/>
      <c r="G36" s="9"/>
      <c r="H36" s="9"/>
    </row>
    <row r="37" spans="1:8" s="8" customFormat="1">
      <c r="A37" s="30"/>
      <c r="B37" s="30"/>
      <c r="C37" s="30"/>
      <c r="D37" s="7" t="s">
        <v>69</v>
      </c>
      <c r="E37" s="10">
        <f>SUM(E34:E35)</f>
        <v>17.279</v>
      </c>
      <c r="F37" s="10">
        <f t="shared" ref="F37:H37" si="3">SUM(F34:F35)</f>
        <v>0</v>
      </c>
      <c r="G37" s="10">
        <f t="shared" si="3"/>
        <v>0</v>
      </c>
      <c r="H37" s="10">
        <f t="shared" si="3"/>
        <v>17.279</v>
      </c>
    </row>
    <row r="38" spans="1:8" s="8" customFormat="1">
      <c r="A38" s="5"/>
      <c r="B38" s="5"/>
      <c r="C38" s="5"/>
      <c r="D38" s="7"/>
      <c r="E38" s="10"/>
      <c r="F38" s="10"/>
      <c r="G38" s="10"/>
      <c r="H38" s="10"/>
    </row>
    <row r="39" spans="1:8">
      <c r="A39" s="30" t="s">
        <v>140</v>
      </c>
      <c r="B39" s="30" t="s">
        <v>137</v>
      </c>
      <c r="C39" s="30" t="s">
        <v>132</v>
      </c>
      <c r="D39" s="4" t="s">
        <v>24</v>
      </c>
      <c r="E39" s="9"/>
      <c r="F39" s="9">
        <v>4.6449999999999996</v>
      </c>
      <c r="G39" s="9"/>
      <c r="H39" s="9">
        <f>E39+F39+G39</f>
        <v>4.6449999999999996</v>
      </c>
    </row>
    <row r="40" spans="1:8">
      <c r="A40" s="30"/>
      <c r="B40" s="30"/>
      <c r="C40" s="30"/>
      <c r="D40" s="4"/>
      <c r="E40" s="9"/>
      <c r="F40" s="9"/>
      <c r="G40" s="9"/>
      <c r="H40" s="9"/>
    </row>
    <row r="41" spans="1:8" s="8" customFormat="1">
      <c r="A41" s="30"/>
      <c r="B41" s="30"/>
      <c r="C41" s="30"/>
      <c r="D41" s="7" t="s">
        <v>69</v>
      </c>
      <c r="E41" s="10">
        <f>SUM(E39)</f>
        <v>0</v>
      </c>
      <c r="F41" s="10">
        <f>SUM(F39)</f>
        <v>4.6449999999999996</v>
      </c>
      <c r="G41" s="10">
        <f>SUM(G39)</f>
        <v>0</v>
      </c>
      <c r="H41" s="10">
        <f>SUM(H39)</f>
        <v>4.6449999999999996</v>
      </c>
    </row>
    <row r="42" spans="1:8" s="8" customFormat="1">
      <c r="A42" s="5"/>
      <c r="B42" s="5"/>
      <c r="C42" s="5"/>
      <c r="D42" s="7"/>
      <c r="E42" s="10"/>
      <c r="F42" s="10"/>
      <c r="G42" s="10"/>
      <c r="H42" s="10"/>
    </row>
    <row r="43" spans="1:8">
      <c r="A43" s="30" t="s">
        <v>12</v>
      </c>
      <c r="B43" s="30" t="s">
        <v>123</v>
      </c>
      <c r="C43" s="30" t="s">
        <v>141</v>
      </c>
      <c r="D43" s="4" t="s">
        <v>24</v>
      </c>
      <c r="E43" s="9"/>
      <c r="F43" s="9">
        <v>3.94</v>
      </c>
      <c r="G43" s="9"/>
      <c r="H43" s="9">
        <f>SUM(E43:G43)</f>
        <v>3.94</v>
      </c>
    </row>
    <row r="44" spans="1:8">
      <c r="A44" s="30"/>
      <c r="B44" s="30"/>
      <c r="C44" s="30"/>
      <c r="D44" s="4"/>
      <c r="E44" s="9"/>
      <c r="F44" s="9"/>
      <c r="G44" s="9"/>
      <c r="H44" s="9"/>
    </row>
    <row r="45" spans="1:8" s="8" customFormat="1">
      <c r="A45" s="30"/>
      <c r="B45" s="30"/>
      <c r="C45" s="30"/>
      <c r="D45" s="7" t="s">
        <v>69</v>
      </c>
      <c r="E45" s="10">
        <f>SUM(E43)</f>
        <v>0</v>
      </c>
      <c r="F45" s="10">
        <f>SUM(F43)</f>
        <v>3.94</v>
      </c>
      <c r="G45" s="10">
        <f>SUM(G43)</f>
        <v>0</v>
      </c>
      <c r="H45" s="10">
        <f>SUM(H43)</f>
        <v>3.94</v>
      </c>
    </row>
    <row r="46" spans="1:8" s="8" customFormat="1">
      <c r="A46" s="18"/>
      <c r="B46" s="18"/>
      <c r="C46" s="18"/>
      <c r="D46" s="7"/>
      <c r="E46" s="10"/>
      <c r="F46" s="10"/>
      <c r="G46" s="10"/>
      <c r="H46" s="10"/>
    </row>
    <row r="47" spans="1:8" ht="18" customHeight="1">
      <c r="A47" s="40" t="s">
        <v>12</v>
      </c>
      <c r="B47" s="40" t="s">
        <v>129</v>
      </c>
      <c r="C47" s="40" t="s">
        <v>142</v>
      </c>
      <c r="D47" s="13" t="s">
        <v>24</v>
      </c>
      <c r="E47" s="14"/>
      <c r="F47" s="14">
        <v>6.82</v>
      </c>
      <c r="G47" s="14"/>
      <c r="H47" s="14">
        <v>6.82</v>
      </c>
    </row>
    <row r="48" spans="1:8">
      <c r="A48" s="41"/>
      <c r="B48" s="41"/>
      <c r="C48" s="41"/>
      <c r="D48" s="13"/>
      <c r="E48" s="14"/>
      <c r="F48" s="14"/>
      <c r="G48" s="14"/>
      <c r="H48" s="14"/>
    </row>
    <row r="49" spans="1:8">
      <c r="A49" s="42"/>
      <c r="B49" s="42"/>
      <c r="C49" s="42"/>
      <c r="D49" s="15" t="s">
        <v>69</v>
      </c>
      <c r="E49" s="16">
        <f t="shared" ref="E49:G49" si="4">SUM(E47)</f>
        <v>0</v>
      </c>
      <c r="F49" s="16">
        <f t="shared" si="4"/>
        <v>6.82</v>
      </c>
      <c r="G49" s="16">
        <f t="shared" si="4"/>
        <v>0</v>
      </c>
      <c r="H49" s="16">
        <f>SUM(H47)</f>
        <v>6.82</v>
      </c>
    </row>
    <row r="50" spans="1:8">
      <c r="A50" s="17"/>
      <c r="B50" s="17"/>
      <c r="C50" s="17"/>
      <c r="D50" s="15"/>
      <c r="E50" s="16"/>
      <c r="F50" s="16"/>
      <c r="G50" s="16"/>
      <c r="H50" s="16"/>
    </row>
    <row r="51" spans="1:8">
      <c r="A51" s="30" t="s">
        <v>13</v>
      </c>
      <c r="B51" s="30" t="s">
        <v>130</v>
      </c>
      <c r="C51" s="30" t="s">
        <v>143</v>
      </c>
      <c r="D51" s="4" t="s">
        <v>16</v>
      </c>
      <c r="E51" s="9">
        <v>20.832000000000001</v>
      </c>
      <c r="F51" s="9"/>
      <c r="G51" s="9">
        <v>5.0090000000000003</v>
      </c>
      <c r="H51" s="9">
        <f>E51+F51+G51</f>
        <v>25.841000000000001</v>
      </c>
    </row>
    <row r="52" spans="1:8">
      <c r="A52" s="30"/>
      <c r="B52" s="30"/>
      <c r="C52" s="30"/>
      <c r="D52" s="4" t="s">
        <v>14</v>
      </c>
      <c r="E52" s="9">
        <v>10.340999999999999</v>
      </c>
      <c r="F52" s="9"/>
      <c r="G52" s="9">
        <v>4.4550000000000001</v>
      </c>
      <c r="H52" s="9">
        <f>E52+F52+G52</f>
        <v>14.795999999999999</v>
      </c>
    </row>
    <row r="53" spans="1:8">
      <c r="A53" s="30"/>
      <c r="B53" s="30"/>
      <c r="C53" s="30"/>
      <c r="D53" s="4" t="s">
        <v>15</v>
      </c>
      <c r="E53" s="9">
        <v>20.952999999999999</v>
      </c>
      <c r="F53" s="9"/>
      <c r="G53" s="9"/>
      <c r="H53" s="9">
        <f>E53+F53+G53</f>
        <v>20.952999999999999</v>
      </c>
    </row>
    <row r="54" spans="1:8">
      <c r="A54" s="30"/>
      <c r="B54" s="30"/>
      <c r="C54" s="30"/>
      <c r="D54" s="4"/>
      <c r="E54" s="9"/>
      <c r="F54" s="9"/>
      <c r="G54" s="9"/>
      <c r="H54" s="9"/>
    </row>
    <row r="55" spans="1:8" s="8" customFormat="1">
      <c r="A55" s="30"/>
      <c r="B55" s="30"/>
      <c r="C55" s="30"/>
      <c r="D55" s="7" t="s">
        <v>69</v>
      </c>
      <c r="E55" s="10">
        <f>SUM(E51:E53)</f>
        <v>52.126000000000005</v>
      </c>
      <c r="F55" s="10">
        <f t="shared" ref="F55:H55" si="5">SUM(F51:F53)</f>
        <v>0</v>
      </c>
      <c r="G55" s="10">
        <f t="shared" si="5"/>
        <v>9.4640000000000004</v>
      </c>
      <c r="H55" s="10">
        <f t="shared" si="5"/>
        <v>61.59</v>
      </c>
    </row>
    <row r="56" spans="1:8" s="8" customFormat="1">
      <c r="A56" s="5"/>
      <c r="B56" s="5"/>
      <c r="C56" s="5"/>
      <c r="D56" s="7"/>
      <c r="E56" s="10"/>
      <c r="F56" s="10"/>
      <c r="G56" s="10"/>
      <c r="H56" s="10"/>
    </row>
    <row r="57" spans="1:8">
      <c r="A57" s="30" t="s">
        <v>17</v>
      </c>
      <c r="B57" s="30" t="s">
        <v>131</v>
      </c>
      <c r="C57" s="30" t="s">
        <v>144</v>
      </c>
      <c r="D57" s="4" t="s">
        <v>119</v>
      </c>
      <c r="E57" s="9">
        <v>32.009</v>
      </c>
      <c r="F57" s="9"/>
      <c r="G57" s="9">
        <v>3.7269999999999999</v>
      </c>
      <c r="H57" s="9">
        <f>E57+F57+G57</f>
        <v>35.735999999999997</v>
      </c>
    </row>
    <row r="58" spans="1:8">
      <c r="A58" s="30"/>
      <c r="B58" s="30"/>
      <c r="C58" s="30"/>
      <c r="D58" s="4" t="s">
        <v>19</v>
      </c>
      <c r="E58" s="9">
        <v>24.748000000000001</v>
      </c>
      <c r="F58" s="9"/>
      <c r="G58" s="9"/>
      <c r="H58" s="9">
        <f>E58+F58+G58</f>
        <v>24.748000000000001</v>
      </c>
    </row>
    <row r="59" spans="1:8">
      <c r="A59" s="30"/>
      <c r="B59" s="30"/>
      <c r="C59" s="30"/>
      <c r="D59" s="4"/>
      <c r="E59" s="9"/>
      <c r="F59" s="9"/>
      <c r="G59" s="9"/>
      <c r="H59" s="9"/>
    </row>
    <row r="60" spans="1:8" s="8" customFormat="1">
      <c r="A60" s="30"/>
      <c r="B60" s="30"/>
      <c r="C60" s="30"/>
      <c r="D60" s="7" t="s">
        <v>69</v>
      </c>
      <c r="E60" s="10">
        <f>SUM(E57:E58)</f>
        <v>56.757000000000005</v>
      </c>
      <c r="F60" s="10">
        <f t="shared" ref="F60:H60" si="6">SUM(F57:F58)</f>
        <v>0</v>
      </c>
      <c r="G60" s="10">
        <f t="shared" si="6"/>
        <v>3.7269999999999999</v>
      </c>
      <c r="H60" s="10">
        <f t="shared" si="6"/>
        <v>60.483999999999995</v>
      </c>
    </row>
    <row r="61" spans="1:8" s="8" customFormat="1">
      <c r="A61" s="5"/>
      <c r="B61" s="5"/>
      <c r="C61" s="5"/>
      <c r="D61" s="7"/>
      <c r="E61" s="10"/>
      <c r="F61" s="10"/>
      <c r="G61" s="10"/>
      <c r="H61" s="10"/>
    </row>
    <row r="62" spans="1:8">
      <c r="A62" s="30" t="s">
        <v>20</v>
      </c>
      <c r="B62" s="30" t="s">
        <v>34</v>
      </c>
      <c r="C62" s="30" t="s">
        <v>21</v>
      </c>
      <c r="D62" s="4" t="s">
        <v>22</v>
      </c>
      <c r="E62" s="9">
        <v>40.67</v>
      </c>
      <c r="F62" s="9"/>
      <c r="G62" s="9">
        <v>3.4079999999999999</v>
      </c>
      <c r="H62" s="9">
        <f>E62+F62+G62</f>
        <v>44.078000000000003</v>
      </c>
    </row>
    <row r="63" spans="1:8">
      <c r="A63" s="30"/>
      <c r="B63" s="30"/>
      <c r="C63" s="30"/>
      <c r="D63" s="4" t="s">
        <v>18</v>
      </c>
      <c r="E63" s="9">
        <v>35.918999999999997</v>
      </c>
      <c r="F63" s="9"/>
      <c r="G63" s="9">
        <v>5.2809999999999997</v>
      </c>
      <c r="H63" s="9">
        <f>E63+F63+G63</f>
        <v>41.199999999999996</v>
      </c>
    </row>
    <row r="64" spans="1:8">
      <c r="A64" s="30"/>
      <c r="B64" s="30"/>
      <c r="C64" s="30"/>
      <c r="D64" s="4" t="s">
        <v>23</v>
      </c>
      <c r="E64" s="9">
        <v>26.689</v>
      </c>
      <c r="F64" s="9"/>
      <c r="G64" s="9">
        <v>5.4059999999999997</v>
      </c>
      <c r="H64" s="9">
        <f>E64+F64+G64</f>
        <v>32.094999999999999</v>
      </c>
    </row>
    <row r="65" spans="1:8">
      <c r="A65" s="30"/>
      <c r="B65" s="30"/>
      <c r="C65" s="30"/>
      <c r="D65" s="4" t="s">
        <v>24</v>
      </c>
      <c r="E65" s="9">
        <v>6.55</v>
      </c>
      <c r="F65" s="9">
        <v>6.6669999999999998</v>
      </c>
      <c r="G65" s="9"/>
      <c r="H65" s="9">
        <f>E65+F65+G65</f>
        <v>13.216999999999999</v>
      </c>
    </row>
    <row r="66" spans="1:8">
      <c r="A66" s="30"/>
      <c r="B66" s="30"/>
      <c r="C66" s="30"/>
      <c r="D66" s="4"/>
      <c r="E66" s="9"/>
      <c r="F66" s="9"/>
      <c r="G66" s="9"/>
      <c r="H66" s="9"/>
    </row>
    <row r="67" spans="1:8" s="8" customFormat="1">
      <c r="A67" s="30"/>
      <c r="B67" s="30"/>
      <c r="C67" s="30"/>
      <c r="D67" s="7" t="s">
        <v>69</v>
      </c>
      <c r="E67" s="10">
        <f>SUM(E62:E65)</f>
        <v>109.82799999999999</v>
      </c>
      <c r="F67" s="10">
        <f t="shared" ref="F67:H67" si="7">SUM(F62:F65)</f>
        <v>6.6669999999999998</v>
      </c>
      <c r="G67" s="10">
        <f t="shared" si="7"/>
        <v>14.094999999999999</v>
      </c>
      <c r="H67" s="10">
        <f t="shared" si="7"/>
        <v>130.58999999999997</v>
      </c>
    </row>
    <row r="68" spans="1:8" s="8" customFormat="1">
      <c r="A68" s="5"/>
      <c r="B68" s="5"/>
      <c r="C68" s="5"/>
      <c r="D68" s="7"/>
      <c r="E68" s="10"/>
      <c r="F68" s="10"/>
      <c r="G68" s="10"/>
      <c r="H68" s="10"/>
    </row>
    <row r="69" spans="1:8">
      <c r="A69" s="30" t="s">
        <v>25</v>
      </c>
      <c r="B69" s="30" t="s">
        <v>127</v>
      </c>
      <c r="C69" s="30" t="s">
        <v>26</v>
      </c>
      <c r="D69" s="4" t="s">
        <v>22</v>
      </c>
      <c r="E69" s="9">
        <v>17.704999999999998</v>
      </c>
      <c r="F69" s="9"/>
      <c r="G69" s="9">
        <v>4.2770000000000001</v>
      </c>
      <c r="H69" s="9">
        <f>E69+F69+G69</f>
        <v>21.981999999999999</v>
      </c>
    </row>
    <row r="70" spans="1:8">
      <c r="A70" s="30"/>
      <c r="B70" s="30"/>
      <c r="C70" s="30"/>
      <c r="D70" s="4" t="s">
        <v>27</v>
      </c>
      <c r="E70" s="9">
        <v>19.643000000000001</v>
      </c>
      <c r="F70" s="9"/>
      <c r="G70" s="9">
        <v>2.141</v>
      </c>
      <c r="H70" s="9">
        <f>E70+F70+G70</f>
        <v>21.783999999999999</v>
      </c>
    </row>
    <row r="71" spans="1:8">
      <c r="A71" s="30"/>
      <c r="B71" s="30"/>
      <c r="C71" s="30"/>
      <c r="D71" s="4"/>
      <c r="E71" s="9"/>
      <c r="F71" s="9"/>
      <c r="G71" s="9"/>
      <c r="H71" s="9"/>
    </row>
    <row r="72" spans="1:8" s="8" customFormat="1">
      <c r="A72" s="30"/>
      <c r="B72" s="30"/>
      <c r="C72" s="30"/>
      <c r="D72" s="7" t="s">
        <v>69</v>
      </c>
      <c r="E72" s="10">
        <f>SUM(E69:E70)</f>
        <v>37.347999999999999</v>
      </c>
      <c r="F72" s="10">
        <f t="shared" ref="F72:H72" si="8">SUM(F69:F70)</f>
        <v>0</v>
      </c>
      <c r="G72" s="10">
        <f t="shared" si="8"/>
        <v>6.4180000000000001</v>
      </c>
      <c r="H72" s="10">
        <f t="shared" si="8"/>
        <v>43.765999999999998</v>
      </c>
    </row>
    <row r="73" spans="1:8" s="8" customFormat="1">
      <c r="A73" s="5"/>
      <c r="B73" s="5"/>
      <c r="C73" s="5"/>
      <c r="D73" s="7"/>
      <c r="E73" s="10"/>
      <c r="F73" s="10"/>
      <c r="G73" s="10"/>
      <c r="H73" s="10"/>
    </row>
    <row r="74" spans="1:8">
      <c r="A74" s="30" t="s">
        <v>29</v>
      </c>
      <c r="B74" s="30" t="s">
        <v>124</v>
      </c>
      <c r="C74" s="30" t="s">
        <v>30</v>
      </c>
      <c r="D74" s="4" t="s">
        <v>19</v>
      </c>
      <c r="E74" s="9">
        <v>0.84199999999999997</v>
      </c>
      <c r="F74" s="9"/>
      <c r="G74" s="9"/>
      <c r="H74" s="9">
        <f>E74+F74+G74</f>
        <v>0.84199999999999997</v>
      </c>
    </row>
    <row r="75" spans="1:8">
      <c r="A75" s="30"/>
      <c r="B75" s="30"/>
      <c r="C75" s="30"/>
      <c r="D75" s="4"/>
      <c r="E75" s="9"/>
      <c r="F75" s="9"/>
      <c r="G75" s="9"/>
      <c r="H75" s="9"/>
    </row>
    <row r="76" spans="1:8" s="8" customFormat="1">
      <c r="A76" s="30"/>
      <c r="B76" s="30"/>
      <c r="C76" s="30"/>
      <c r="D76" s="7" t="s">
        <v>69</v>
      </c>
      <c r="E76" s="10">
        <f>SUM(E74)</f>
        <v>0.84199999999999997</v>
      </c>
      <c r="F76" s="10">
        <f t="shared" ref="F76:H76" si="9">SUM(F74)</f>
        <v>0</v>
      </c>
      <c r="G76" s="10">
        <f t="shared" si="9"/>
        <v>0</v>
      </c>
      <c r="H76" s="10">
        <f t="shared" si="9"/>
        <v>0.84199999999999997</v>
      </c>
    </row>
    <row r="77" spans="1:8" s="8" customFormat="1">
      <c r="A77" s="5"/>
      <c r="B77" s="5"/>
      <c r="C77" s="5"/>
      <c r="D77" s="7"/>
      <c r="E77" s="10"/>
      <c r="F77" s="10"/>
      <c r="G77" s="10"/>
      <c r="H77" s="10"/>
    </row>
    <row r="78" spans="1:8" ht="31.5">
      <c r="A78" s="30" t="s">
        <v>74</v>
      </c>
      <c r="B78" s="5" t="s">
        <v>28</v>
      </c>
      <c r="C78" s="5" t="s">
        <v>35</v>
      </c>
      <c r="D78" s="4" t="s">
        <v>27</v>
      </c>
      <c r="E78" s="9">
        <v>0.56999999999999995</v>
      </c>
      <c r="F78" s="9"/>
      <c r="G78" s="9"/>
      <c r="H78" s="9">
        <v>0.56999999999999995</v>
      </c>
    </row>
    <row r="79" spans="1:8" ht="7.5" customHeight="1">
      <c r="A79" s="30"/>
      <c r="B79" s="5"/>
      <c r="C79" s="5"/>
      <c r="D79" s="4"/>
      <c r="E79" s="9"/>
      <c r="F79" s="9"/>
      <c r="G79" s="9"/>
      <c r="H79" s="9"/>
    </row>
    <row r="80" spans="1:8">
      <c r="A80" s="30"/>
      <c r="B80" s="30" t="s">
        <v>80</v>
      </c>
      <c r="C80" s="30" t="s">
        <v>145</v>
      </c>
      <c r="D80" s="4" t="s">
        <v>27</v>
      </c>
      <c r="E80" s="9">
        <v>6.7519999999999998</v>
      </c>
      <c r="F80" s="9"/>
      <c r="G80" s="9"/>
      <c r="H80" s="9">
        <f>E80+F80+G80</f>
        <v>6.7519999999999998</v>
      </c>
    </row>
    <row r="81" spans="1:8">
      <c r="A81" s="30"/>
      <c r="B81" s="30"/>
      <c r="C81" s="30"/>
      <c r="D81" s="4" t="s">
        <v>19</v>
      </c>
      <c r="E81" s="9">
        <v>19.253</v>
      </c>
      <c r="F81" s="9"/>
      <c r="G81" s="9"/>
      <c r="H81" s="9">
        <f>E81+F81+G81</f>
        <v>19.253</v>
      </c>
    </row>
    <row r="82" spans="1:8">
      <c r="A82" s="30"/>
      <c r="B82" s="30"/>
      <c r="C82" s="30"/>
      <c r="D82" s="4" t="s">
        <v>18</v>
      </c>
      <c r="E82" s="9">
        <v>16.157</v>
      </c>
      <c r="F82" s="9"/>
      <c r="G82" s="9"/>
      <c r="H82" s="9">
        <f>E82+F82+G82</f>
        <v>16.157</v>
      </c>
    </row>
    <row r="83" spans="1:8">
      <c r="A83" s="30"/>
      <c r="B83" s="30"/>
      <c r="C83" s="30"/>
      <c r="D83" s="4"/>
      <c r="E83" s="9"/>
      <c r="F83" s="9"/>
      <c r="G83" s="9"/>
      <c r="H83" s="9"/>
    </row>
    <row r="84" spans="1:8" s="8" customFormat="1">
      <c r="A84" s="30"/>
      <c r="B84" s="30"/>
      <c r="C84" s="30"/>
      <c r="D84" s="7" t="s">
        <v>69</v>
      </c>
      <c r="E84" s="10">
        <f>SUM(E78:E82)</f>
        <v>42.731999999999999</v>
      </c>
      <c r="F84" s="10">
        <f t="shared" ref="F84:H84" si="10">SUM(F78:F82)</f>
        <v>0</v>
      </c>
      <c r="G84" s="10">
        <f t="shared" si="10"/>
        <v>0</v>
      </c>
      <c r="H84" s="10">
        <f t="shared" si="10"/>
        <v>42.731999999999999</v>
      </c>
    </row>
    <row r="85" spans="1:8" s="8" customFormat="1">
      <c r="A85" s="5"/>
      <c r="B85" s="5"/>
      <c r="C85" s="5"/>
      <c r="D85" s="7"/>
      <c r="E85" s="10"/>
      <c r="F85" s="10"/>
      <c r="G85" s="10"/>
      <c r="H85" s="10"/>
    </row>
    <row r="86" spans="1:8">
      <c r="A86" s="43" t="s">
        <v>36</v>
      </c>
      <c r="B86" s="30" t="s">
        <v>133</v>
      </c>
      <c r="C86" s="30" t="s">
        <v>135</v>
      </c>
      <c r="D86" s="4" t="s">
        <v>22</v>
      </c>
      <c r="E86" s="9">
        <v>4.9850000000000003</v>
      </c>
      <c r="F86" s="9">
        <v>0</v>
      </c>
      <c r="G86" s="9">
        <v>1.069</v>
      </c>
      <c r="H86" s="9">
        <f>SUM(E86:G86)</f>
        <v>6.0540000000000003</v>
      </c>
    </row>
    <row r="87" spans="1:8">
      <c r="A87" s="43"/>
      <c r="B87" s="30"/>
      <c r="C87" s="30"/>
      <c r="D87" s="4"/>
      <c r="E87" s="9"/>
      <c r="F87" s="9"/>
      <c r="G87" s="9"/>
      <c r="H87" s="9"/>
    </row>
    <row r="88" spans="1:8" s="8" customFormat="1">
      <c r="A88" s="43"/>
      <c r="B88" s="30"/>
      <c r="C88" s="30"/>
      <c r="D88" s="7" t="s">
        <v>69</v>
      </c>
      <c r="E88" s="10">
        <f>SUM(E86:E87)</f>
        <v>4.9850000000000003</v>
      </c>
      <c r="F88" s="10">
        <f t="shared" ref="F88:H88" si="11">SUM(F86:F87)</f>
        <v>0</v>
      </c>
      <c r="G88" s="10">
        <f t="shared" si="11"/>
        <v>1.069</v>
      </c>
      <c r="H88" s="10">
        <f t="shared" si="11"/>
        <v>6.0540000000000003</v>
      </c>
    </row>
    <row r="89" spans="1:8" s="8" customFormat="1">
      <c r="A89" s="6"/>
      <c r="B89" s="5"/>
      <c r="C89" s="5"/>
      <c r="D89" s="7"/>
      <c r="E89" s="10"/>
      <c r="F89" s="10"/>
      <c r="G89" s="10"/>
      <c r="H89" s="10"/>
    </row>
    <row r="90" spans="1:8" ht="47.25">
      <c r="A90" s="6" t="s">
        <v>36</v>
      </c>
      <c r="B90" s="5" t="s">
        <v>134</v>
      </c>
      <c r="C90" s="5" t="s">
        <v>136</v>
      </c>
      <c r="D90" s="7" t="s">
        <v>69</v>
      </c>
      <c r="E90" s="10">
        <v>0</v>
      </c>
      <c r="F90" s="10">
        <v>0</v>
      </c>
      <c r="G90" s="10">
        <v>0</v>
      </c>
      <c r="H90" s="10">
        <v>0</v>
      </c>
    </row>
    <row r="91" spans="1:8" ht="15.75" customHeight="1">
      <c r="A91" s="6"/>
      <c r="B91" s="5"/>
      <c r="C91" s="5"/>
      <c r="D91" s="4"/>
      <c r="E91" s="9"/>
      <c r="F91" s="9"/>
      <c r="G91" s="9"/>
      <c r="H91" s="9"/>
    </row>
    <row r="92" spans="1:8">
      <c r="A92" s="43" t="s">
        <v>76</v>
      </c>
      <c r="B92" s="30" t="s">
        <v>126</v>
      </c>
      <c r="C92" s="30" t="s">
        <v>149</v>
      </c>
      <c r="D92" s="4" t="s">
        <v>24</v>
      </c>
      <c r="E92" s="9">
        <v>0</v>
      </c>
      <c r="F92" s="9">
        <v>0.45</v>
      </c>
      <c r="G92" s="9"/>
      <c r="H92" s="9">
        <f>E92+F92+G92</f>
        <v>0.45</v>
      </c>
    </row>
    <row r="93" spans="1:8">
      <c r="A93" s="43"/>
      <c r="B93" s="30"/>
      <c r="C93" s="30"/>
      <c r="D93" s="4"/>
      <c r="E93" s="9"/>
      <c r="F93" s="9"/>
      <c r="G93" s="9"/>
      <c r="H93" s="9"/>
    </row>
    <row r="94" spans="1:8" s="8" customFormat="1">
      <c r="A94" s="43"/>
      <c r="B94" s="30"/>
      <c r="C94" s="30"/>
      <c r="D94" s="7" t="s">
        <v>69</v>
      </c>
      <c r="E94" s="10">
        <f>SUM(E92)</f>
        <v>0</v>
      </c>
      <c r="F94" s="10">
        <f t="shared" ref="F94:H94" si="12">SUM(F92)</f>
        <v>0.45</v>
      </c>
      <c r="G94" s="10">
        <f t="shared" si="12"/>
        <v>0</v>
      </c>
      <c r="H94" s="10">
        <f t="shared" si="12"/>
        <v>0.45</v>
      </c>
    </row>
    <row r="95" spans="1:8" s="8" customFormat="1" ht="15.75" customHeight="1">
      <c r="A95" s="6"/>
      <c r="B95" s="5"/>
      <c r="C95" s="5"/>
      <c r="D95" s="7"/>
      <c r="E95" s="10"/>
      <c r="F95" s="10"/>
      <c r="G95" s="10"/>
      <c r="H95" s="10"/>
    </row>
    <row r="96" spans="1:8">
      <c r="A96" s="30" t="s">
        <v>37</v>
      </c>
      <c r="B96" s="30" t="s">
        <v>125</v>
      </c>
      <c r="C96" s="30" t="s">
        <v>38</v>
      </c>
      <c r="D96" s="4" t="s">
        <v>24</v>
      </c>
      <c r="E96" s="9">
        <v>0</v>
      </c>
      <c r="F96" s="9">
        <v>1.5069999999999999</v>
      </c>
      <c r="G96" s="9"/>
      <c r="H96" s="9">
        <f>E96+F96+G96</f>
        <v>1.5069999999999999</v>
      </c>
    </row>
    <row r="97" spans="1:8">
      <c r="A97" s="30"/>
      <c r="B97" s="30"/>
      <c r="C97" s="30"/>
      <c r="D97" s="4"/>
      <c r="E97" s="9"/>
      <c r="F97" s="9"/>
      <c r="G97" s="9"/>
      <c r="H97" s="9"/>
    </row>
    <row r="98" spans="1:8" s="8" customFormat="1">
      <c r="A98" s="30"/>
      <c r="B98" s="30"/>
      <c r="C98" s="30"/>
      <c r="D98" s="7" t="s">
        <v>69</v>
      </c>
      <c r="E98" s="10">
        <f>SUM(E96)</f>
        <v>0</v>
      </c>
      <c r="F98" s="10">
        <f t="shared" ref="F98:H98" si="13">SUM(F96)</f>
        <v>1.5069999999999999</v>
      </c>
      <c r="G98" s="10">
        <f t="shared" si="13"/>
        <v>0</v>
      </c>
      <c r="H98" s="10">
        <f t="shared" si="13"/>
        <v>1.5069999999999999</v>
      </c>
    </row>
    <row r="99" spans="1:8" s="8" customFormat="1" ht="15.75" customHeight="1">
      <c r="A99" s="5"/>
      <c r="B99" s="5"/>
      <c r="C99" s="5"/>
      <c r="D99" s="7"/>
      <c r="E99" s="10"/>
      <c r="F99" s="10"/>
      <c r="G99" s="10"/>
      <c r="H99" s="10"/>
    </row>
    <row r="100" spans="1:8">
      <c r="A100" s="30" t="s">
        <v>146</v>
      </c>
      <c r="B100" s="30" t="s">
        <v>39</v>
      </c>
      <c r="C100" s="30" t="s">
        <v>148</v>
      </c>
      <c r="D100" s="4" t="s">
        <v>19</v>
      </c>
      <c r="E100" s="9">
        <v>1.401</v>
      </c>
      <c r="F100" s="9"/>
      <c r="G100" s="9"/>
      <c r="H100" s="9">
        <f>E100+F100+G100</f>
        <v>1.401</v>
      </c>
    </row>
    <row r="101" spans="1:8">
      <c r="A101" s="30"/>
      <c r="B101" s="30"/>
      <c r="C101" s="30"/>
      <c r="D101" s="4"/>
      <c r="E101" s="9"/>
      <c r="F101" s="9"/>
      <c r="G101" s="9"/>
      <c r="H101" s="9"/>
    </row>
    <row r="102" spans="1:8" s="8" customFormat="1" ht="47.25" customHeight="1">
      <c r="A102" s="30"/>
      <c r="B102" s="30"/>
      <c r="C102" s="30"/>
      <c r="D102" s="7" t="s">
        <v>69</v>
      </c>
      <c r="E102" s="10">
        <f>SUM(E100)</f>
        <v>1.401</v>
      </c>
      <c r="F102" s="10">
        <f t="shared" ref="F102:H102" si="14">SUM(F100)</f>
        <v>0</v>
      </c>
      <c r="G102" s="10">
        <f t="shared" si="14"/>
        <v>0</v>
      </c>
      <c r="H102" s="10">
        <f t="shared" si="14"/>
        <v>1.401</v>
      </c>
    </row>
    <row r="103" spans="1:8" s="8" customFormat="1" ht="15.75" customHeight="1">
      <c r="A103" s="5"/>
      <c r="B103" s="5"/>
      <c r="C103" s="5"/>
      <c r="D103" s="7"/>
      <c r="E103" s="10"/>
      <c r="F103" s="10"/>
      <c r="G103" s="10"/>
      <c r="H103" s="10"/>
    </row>
    <row r="104" spans="1:8">
      <c r="A104" s="30" t="s">
        <v>40</v>
      </c>
      <c r="B104" s="30" t="s">
        <v>41</v>
      </c>
      <c r="C104" s="30" t="s">
        <v>147</v>
      </c>
      <c r="D104" s="4" t="s">
        <v>24</v>
      </c>
      <c r="E104" s="9"/>
      <c r="F104" s="19">
        <v>1.6339999999999999</v>
      </c>
      <c r="G104" s="9"/>
      <c r="H104" s="9">
        <f>E104+F104+G104</f>
        <v>1.6339999999999999</v>
      </c>
    </row>
    <row r="105" spans="1:8">
      <c r="A105" s="30"/>
      <c r="B105" s="30"/>
      <c r="C105" s="30"/>
      <c r="D105" s="4"/>
      <c r="E105" s="9"/>
      <c r="F105" s="9"/>
      <c r="G105" s="9"/>
      <c r="H105" s="9"/>
    </row>
    <row r="106" spans="1:8" s="8" customFormat="1">
      <c r="A106" s="30"/>
      <c r="B106" s="30"/>
      <c r="C106" s="30"/>
      <c r="D106" s="7" t="s">
        <v>69</v>
      </c>
      <c r="E106" s="10">
        <f>SUM(E104)</f>
        <v>0</v>
      </c>
      <c r="F106" s="10">
        <f t="shared" ref="F106:H106" si="15">SUM(F104)</f>
        <v>1.6339999999999999</v>
      </c>
      <c r="G106" s="10">
        <f t="shared" si="15"/>
        <v>0</v>
      </c>
      <c r="H106" s="10">
        <f t="shared" si="15"/>
        <v>1.6339999999999999</v>
      </c>
    </row>
    <row r="107" spans="1:8" s="8" customFormat="1" ht="15.75" customHeight="1">
      <c r="A107" s="5"/>
      <c r="B107" s="5"/>
      <c r="C107" s="5"/>
      <c r="D107" s="7"/>
      <c r="E107" s="10"/>
      <c r="F107" s="10"/>
      <c r="G107" s="10"/>
      <c r="H107" s="10"/>
    </row>
    <row r="108" spans="1:8">
      <c r="A108" s="30" t="s">
        <v>150</v>
      </c>
      <c r="B108" s="30" t="s">
        <v>0</v>
      </c>
      <c r="C108" s="30" t="s">
        <v>1</v>
      </c>
      <c r="D108" s="4" t="s">
        <v>24</v>
      </c>
      <c r="E108" s="9"/>
      <c r="F108" s="9">
        <v>2.09</v>
      </c>
      <c r="G108" s="9"/>
      <c r="H108" s="9">
        <f>E108+F108+G108</f>
        <v>2.09</v>
      </c>
    </row>
    <row r="109" spans="1:8">
      <c r="A109" s="30"/>
      <c r="B109" s="30"/>
      <c r="C109" s="30"/>
      <c r="D109" s="4"/>
      <c r="E109" s="9"/>
      <c r="F109" s="9"/>
      <c r="G109" s="9"/>
      <c r="H109" s="9"/>
    </row>
    <row r="110" spans="1:8" s="8" customFormat="1" ht="31.5" customHeight="1">
      <c r="A110" s="30"/>
      <c r="B110" s="30"/>
      <c r="C110" s="30"/>
      <c r="D110" s="7" t="s">
        <v>69</v>
      </c>
      <c r="E110" s="10">
        <f>SUM(E108)</f>
        <v>0</v>
      </c>
      <c r="F110" s="10">
        <f t="shared" ref="F110:H110" si="16">SUM(F108)</f>
        <v>2.09</v>
      </c>
      <c r="G110" s="10">
        <f t="shared" si="16"/>
        <v>0</v>
      </c>
      <c r="H110" s="10">
        <f t="shared" si="16"/>
        <v>2.09</v>
      </c>
    </row>
    <row r="111" spans="1:8" s="8" customFormat="1" ht="15.75" customHeight="1">
      <c r="A111" s="5"/>
      <c r="B111" s="5"/>
      <c r="C111" s="5"/>
      <c r="D111" s="7"/>
      <c r="E111" s="10"/>
      <c r="F111" s="10"/>
      <c r="G111" s="10"/>
      <c r="H111" s="10"/>
    </row>
    <row r="112" spans="1:8">
      <c r="A112" s="30"/>
      <c r="B112" s="30" t="s">
        <v>116</v>
      </c>
      <c r="C112" s="30" t="s">
        <v>117</v>
      </c>
      <c r="D112" s="4" t="s">
        <v>24</v>
      </c>
      <c r="E112" s="9"/>
      <c r="F112" s="9">
        <v>2.35</v>
      </c>
      <c r="G112" s="9"/>
      <c r="H112" s="9">
        <f>E112+F112+G112</f>
        <v>2.35</v>
      </c>
    </row>
    <row r="113" spans="1:8">
      <c r="A113" s="30"/>
      <c r="B113" s="30"/>
      <c r="C113" s="30"/>
      <c r="D113" s="4"/>
      <c r="E113" s="9"/>
      <c r="F113" s="9"/>
      <c r="G113" s="9"/>
      <c r="H113" s="9"/>
    </row>
    <row r="114" spans="1:8" s="8" customFormat="1" ht="31.5" customHeight="1">
      <c r="A114" s="30"/>
      <c r="B114" s="30"/>
      <c r="C114" s="30"/>
      <c r="D114" s="7" t="s">
        <v>69</v>
      </c>
      <c r="E114" s="10">
        <f>SUM(E112)</f>
        <v>0</v>
      </c>
      <c r="F114" s="10">
        <f t="shared" ref="F114:H114" si="17">SUM(F112)</f>
        <v>2.35</v>
      </c>
      <c r="G114" s="10">
        <f t="shared" si="17"/>
        <v>0</v>
      </c>
      <c r="H114" s="10">
        <f t="shared" si="17"/>
        <v>2.35</v>
      </c>
    </row>
    <row r="115" spans="1:8" s="8" customFormat="1" ht="15.75" customHeight="1">
      <c r="A115" s="5"/>
      <c r="B115" s="5"/>
      <c r="C115" s="5"/>
      <c r="D115" s="7"/>
      <c r="E115" s="10"/>
      <c r="F115" s="10"/>
      <c r="G115" s="10"/>
      <c r="H115" s="10"/>
    </row>
    <row r="116" spans="1:8">
      <c r="A116" s="30" t="s">
        <v>42</v>
      </c>
      <c r="B116" s="30" t="s">
        <v>118</v>
      </c>
      <c r="C116" s="30" t="s">
        <v>128</v>
      </c>
      <c r="D116" s="4" t="s">
        <v>19</v>
      </c>
      <c r="E116" s="9">
        <v>0.13400000000000001</v>
      </c>
      <c r="F116" s="9"/>
      <c r="G116" s="9"/>
      <c r="H116" s="9">
        <f>E116+F116+G116</f>
        <v>0.13400000000000001</v>
      </c>
    </row>
    <row r="117" spans="1:8">
      <c r="A117" s="30"/>
      <c r="B117" s="30"/>
      <c r="C117" s="30"/>
      <c r="D117" s="4"/>
      <c r="E117" s="9"/>
      <c r="F117" s="9"/>
      <c r="G117" s="9"/>
      <c r="H117" s="9"/>
    </row>
    <row r="118" spans="1:8" s="8" customFormat="1">
      <c r="A118" s="30"/>
      <c r="B118" s="30"/>
      <c r="C118" s="30"/>
      <c r="D118" s="7" t="s">
        <v>69</v>
      </c>
      <c r="E118" s="10">
        <f>SUM(E116)</f>
        <v>0.13400000000000001</v>
      </c>
      <c r="F118" s="10">
        <f t="shared" ref="F118:H118" si="18">SUM(F116)</f>
        <v>0</v>
      </c>
      <c r="G118" s="10">
        <f t="shared" si="18"/>
        <v>0</v>
      </c>
      <c r="H118" s="10">
        <f t="shared" si="18"/>
        <v>0.13400000000000001</v>
      </c>
    </row>
    <row r="120" spans="1:8" ht="31.5" customHeight="1">
      <c r="A120" s="30" t="s">
        <v>151</v>
      </c>
      <c r="B120" s="30" t="s">
        <v>152</v>
      </c>
      <c r="C120" s="30" t="s">
        <v>153</v>
      </c>
      <c r="D120" s="4" t="s">
        <v>33</v>
      </c>
      <c r="E120" s="9">
        <v>0.85</v>
      </c>
      <c r="F120" s="9"/>
      <c r="G120" s="9">
        <v>0.19900000000000001</v>
      </c>
      <c r="H120" s="9">
        <f>SUM(E120:G120)</f>
        <v>1.0489999999999999</v>
      </c>
    </row>
    <row r="121" spans="1:8">
      <c r="A121" s="30"/>
      <c r="B121" s="30"/>
      <c r="C121" s="30"/>
      <c r="D121" s="4"/>
      <c r="E121" s="9"/>
      <c r="F121" s="9"/>
      <c r="G121" s="9"/>
      <c r="H121" s="9"/>
    </row>
    <row r="122" spans="1:8">
      <c r="A122" s="30"/>
      <c r="B122" s="30"/>
      <c r="C122" s="30"/>
      <c r="D122" s="7" t="s">
        <v>69</v>
      </c>
      <c r="E122" s="10">
        <f>SUM(E120:E121)</f>
        <v>0.85</v>
      </c>
      <c r="F122" s="10">
        <f t="shared" ref="F122:H122" si="19">SUM(F120:F121)</f>
        <v>0</v>
      </c>
      <c r="G122" s="10">
        <f t="shared" si="19"/>
        <v>0.19900000000000001</v>
      </c>
      <c r="H122" s="10">
        <f t="shared" si="19"/>
        <v>1.0489999999999999</v>
      </c>
    </row>
    <row r="124" spans="1:8">
      <c r="A124" s="30">
        <v>5600</v>
      </c>
      <c r="B124" s="30" t="s">
        <v>115</v>
      </c>
      <c r="C124" s="30" t="s">
        <v>154</v>
      </c>
      <c r="D124" s="4" t="s">
        <v>24</v>
      </c>
      <c r="E124" s="9"/>
      <c r="F124" s="9">
        <v>0.19600000000000001</v>
      </c>
      <c r="G124" s="9">
        <v>0</v>
      </c>
      <c r="H124" s="9">
        <f>SUM(E124:G124)</f>
        <v>0.19600000000000001</v>
      </c>
    </row>
    <row r="125" spans="1:8">
      <c r="A125" s="30"/>
      <c r="B125" s="30"/>
      <c r="C125" s="30"/>
      <c r="D125" s="4"/>
      <c r="E125" s="9"/>
      <c r="F125" s="9"/>
      <c r="G125" s="9"/>
      <c r="H125" s="9"/>
    </row>
    <row r="126" spans="1:8">
      <c r="A126" s="30"/>
      <c r="B126" s="30"/>
      <c r="C126" s="30"/>
      <c r="D126" s="7" t="s">
        <v>69</v>
      </c>
      <c r="E126" s="10">
        <f>SUM(E124)</f>
        <v>0</v>
      </c>
      <c r="F126" s="10">
        <f t="shared" ref="F126:H126" si="20">SUM(F124)</f>
        <v>0.19600000000000001</v>
      </c>
      <c r="G126" s="10">
        <f t="shared" si="20"/>
        <v>0</v>
      </c>
      <c r="H126" s="10">
        <f t="shared" si="20"/>
        <v>0.19600000000000001</v>
      </c>
    </row>
    <row r="127" spans="1:8">
      <c r="D127" s="8"/>
      <c r="E127" s="12"/>
      <c r="F127" s="12"/>
      <c r="G127" s="12"/>
      <c r="H127" s="12"/>
    </row>
    <row r="128" spans="1:8" ht="63" customHeight="1">
      <c r="A128" s="30" t="s">
        <v>155</v>
      </c>
      <c r="B128" s="30" t="s">
        <v>156</v>
      </c>
      <c r="C128" s="30" t="s">
        <v>157</v>
      </c>
      <c r="D128" s="20" t="s">
        <v>24</v>
      </c>
      <c r="E128" s="21"/>
      <c r="F128" s="21">
        <v>8.6129999999999995</v>
      </c>
      <c r="G128" s="21"/>
      <c r="H128" s="21">
        <f>SUM(E128:G128)</f>
        <v>8.6129999999999995</v>
      </c>
    </row>
    <row r="129" spans="1:8">
      <c r="A129" s="30"/>
      <c r="B129" s="30"/>
      <c r="C129" s="30"/>
      <c r="D129" s="7"/>
      <c r="E129" s="10"/>
      <c r="F129" s="10"/>
      <c r="G129" s="10"/>
      <c r="H129" s="10"/>
    </row>
    <row r="130" spans="1:8">
      <c r="A130" s="30"/>
      <c r="B130" s="30"/>
      <c r="C130" s="30"/>
      <c r="D130" s="7" t="s">
        <v>69</v>
      </c>
      <c r="E130" s="10">
        <f>SUM(E128)</f>
        <v>0</v>
      </c>
      <c r="F130" s="10">
        <f t="shared" ref="F130:H130" si="21">SUM(F128)</f>
        <v>8.6129999999999995</v>
      </c>
      <c r="G130" s="10">
        <f t="shared" si="21"/>
        <v>0</v>
      </c>
      <c r="H130" s="10">
        <f t="shared" si="21"/>
        <v>8.6129999999999995</v>
      </c>
    </row>
    <row r="131" spans="1:8">
      <c r="D131" s="8"/>
      <c r="E131" s="12"/>
      <c r="F131" s="12"/>
      <c r="G131" s="12"/>
      <c r="H131" s="12"/>
    </row>
    <row r="132" spans="1:8" ht="47.25" customHeight="1">
      <c r="A132" s="30">
        <v>5300</v>
      </c>
      <c r="B132" s="30" t="s">
        <v>114</v>
      </c>
      <c r="C132" s="30" t="s">
        <v>158</v>
      </c>
      <c r="D132" s="20" t="s">
        <v>24</v>
      </c>
      <c r="E132" s="21"/>
      <c r="F132" s="21">
        <v>4.431</v>
      </c>
      <c r="G132" s="21"/>
      <c r="H132" s="21">
        <f>SUM(E132:G132)</f>
        <v>4.431</v>
      </c>
    </row>
    <row r="133" spans="1:8">
      <c r="A133" s="30"/>
      <c r="B133" s="30"/>
      <c r="C133" s="30"/>
      <c r="D133" s="7" t="s">
        <v>69</v>
      </c>
      <c r="E133" s="10">
        <f>SUM(E132)</f>
        <v>0</v>
      </c>
      <c r="F133" s="10">
        <f t="shared" ref="F133:H133" si="22">SUM(F132)</f>
        <v>4.431</v>
      </c>
      <c r="G133" s="10">
        <f t="shared" si="22"/>
        <v>0</v>
      </c>
      <c r="H133" s="10">
        <f t="shared" si="22"/>
        <v>4.431</v>
      </c>
    </row>
    <row r="134" spans="1:8">
      <c r="D134" s="8"/>
      <c r="E134" s="12"/>
      <c r="F134" s="12"/>
      <c r="G134" s="12"/>
      <c r="H134" s="12"/>
    </row>
    <row r="135" spans="1:8" ht="47.25" customHeight="1">
      <c r="A135" s="30" t="s">
        <v>159</v>
      </c>
      <c r="B135" s="30" t="s">
        <v>160</v>
      </c>
      <c r="C135" s="30" t="s">
        <v>161</v>
      </c>
      <c r="D135" s="20" t="s">
        <v>24</v>
      </c>
      <c r="E135" s="21"/>
      <c r="F135" s="21">
        <v>5.2380000000000004</v>
      </c>
      <c r="G135" s="21"/>
      <c r="H135" s="21">
        <f>SUM(E135:G135)</f>
        <v>5.2380000000000004</v>
      </c>
    </row>
    <row r="136" spans="1:8">
      <c r="A136" s="30"/>
      <c r="B136" s="30"/>
      <c r="C136" s="30"/>
      <c r="D136" s="7" t="s">
        <v>69</v>
      </c>
      <c r="E136" s="10">
        <f>SUM(E135)</f>
        <v>0</v>
      </c>
      <c r="F136" s="10">
        <f t="shared" ref="F136:H136" si="23">SUM(F135)</f>
        <v>5.2380000000000004</v>
      </c>
      <c r="G136" s="10">
        <f t="shared" si="23"/>
        <v>0</v>
      </c>
      <c r="H136" s="10">
        <f t="shared" si="23"/>
        <v>5.2380000000000004</v>
      </c>
    </row>
    <row r="137" spans="1:8">
      <c r="D137" s="8"/>
      <c r="E137" s="12"/>
      <c r="F137" s="12"/>
      <c r="G137" s="12"/>
      <c r="H137" s="12"/>
    </row>
    <row r="138" spans="1:8">
      <c r="A138" s="44"/>
      <c r="B138" s="4">
        <v>5008</v>
      </c>
      <c r="C138" s="4" t="s">
        <v>162</v>
      </c>
      <c r="D138" s="4" t="s">
        <v>24</v>
      </c>
      <c r="E138" s="9"/>
      <c r="F138" s="9">
        <v>0.32</v>
      </c>
      <c r="G138" s="9"/>
      <c r="H138" s="9">
        <f>SUM(E138:G138)</f>
        <v>0.32</v>
      </c>
    </row>
    <row r="139" spans="1:8">
      <c r="A139" s="44"/>
      <c r="B139" s="4">
        <v>5038</v>
      </c>
      <c r="C139" s="4" t="s">
        <v>163</v>
      </c>
      <c r="D139" s="4" t="s">
        <v>24</v>
      </c>
      <c r="E139" s="9"/>
      <c r="F139" s="9">
        <v>0.08</v>
      </c>
      <c r="G139" s="9"/>
      <c r="H139" s="9">
        <f t="shared" ref="H139:H144" si="24">SUM(E139:G139)</f>
        <v>0.08</v>
      </c>
    </row>
    <row r="140" spans="1:8">
      <c r="A140" s="44"/>
      <c r="B140" s="4">
        <v>5028</v>
      </c>
      <c r="C140" s="4" t="s">
        <v>164</v>
      </c>
      <c r="D140" s="4" t="s">
        <v>24</v>
      </c>
      <c r="E140" s="9"/>
      <c r="F140" s="9">
        <v>0.5</v>
      </c>
      <c r="G140" s="9"/>
      <c r="H140" s="9">
        <f t="shared" si="24"/>
        <v>0.5</v>
      </c>
    </row>
    <row r="141" spans="1:8">
      <c r="A141" s="44"/>
      <c r="B141" s="4">
        <v>5024</v>
      </c>
      <c r="C141" s="4" t="s">
        <v>165</v>
      </c>
      <c r="D141" s="4" t="s">
        <v>24</v>
      </c>
      <c r="E141" s="9"/>
      <c r="F141" s="9">
        <v>7.0000000000000007E-2</v>
      </c>
      <c r="G141" s="9"/>
      <c r="H141" s="9">
        <f t="shared" si="24"/>
        <v>7.0000000000000007E-2</v>
      </c>
    </row>
    <row r="142" spans="1:8">
      <c r="A142" s="44"/>
      <c r="B142" s="4">
        <v>5009</v>
      </c>
      <c r="C142" s="4" t="s">
        <v>166</v>
      </c>
      <c r="D142" s="4" t="s">
        <v>24</v>
      </c>
      <c r="E142" s="9"/>
      <c r="F142" s="9">
        <v>3.43</v>
      </c>
      <c r="G142" s="9"/>
      <c r="H142" s="9">
        <f t="shared" si="24"/>
        <v>3.43</v>
      </c>
    </row>
    <row r="143" spans="1:8">
      <c r="A143" s="44"/>
      <c r="B143" s="4">
        <v>5011</v>
      </c>
      <c r="C143" s="4" t="s">
        <v>167</v>
      </c>
      <c r="D143" s="4" t="s">
        <v>24</v>
      </c>
      <c r="E143" s="9"/>
      <c r="F143" s="9">
        <v>0.37</v>
      </c>
      <c r="G143" s="9"/>
      <c r="H143" s="9">
        <f t="shared" si="24"/>
        <v>0.37</v>
      </c>
    </row>
    <row r="144" spans="1:8">
      <c r="A144" s="44"/>
      <c r="B144" s="4">
        <v>5036</v>
      </c>
      <c r="C144" s="4" t="s">
        <v>168</v>
      </c>
      <c r="D144" s="4" t="s">
        <v>24</v>
      </c>
      <c r="E144" s="9"/>
      <c r="F144" s="9">
        <v>0</v>
      </c>
      <c r="G144" s="9"/>
      <c r="H144" s="9">
        <f t="shared" si="24"/>
        <v>0</v>
      </c>
    </row>
    <row r="145" spans="1:8" s="8" customFormat="1">
      <c r="A145" s="44"/>
      <c r="B145" s="7"/>
      <c r="C145" s="7"/>
      <c r="D145" s="7" t="s">
        <v>69</v>
      </c>
      <c r="E145" s="10">
        <f>SUM(E138:E144)</f>
        <v>0</v>
      </c>
      <c r="F145" s="10">
        <f>SUM(F138:F144)</f>
        <v>4.7700000000000005</v>
      </c>
      <c r="G145" s="10">
        <f t="shared" ref="G145:H145" si="25">SUM(G138:G144)</f>
        <v>0</v>
      </c>
      <c r="H145" s="10">
        <f t="shared" si="25"/>
        <v>4.7700000000000005</v>
      </c>
    </row>
    <row r="146" spans="1:8">
      <c r="D146" s="8"/>
      <c r="E146" s="12"/>
      <c r="F146" s="12"/>
      <c r="G146" s="12"/>
      <c r="H146" s="12"/>
    </row>
    <row r="147" spans="1:8" ht="31.5" customHeight="1">
      <c r="A147" s="30">
        <v>5000</v>
      </c>
      <c r="B147" s="30" t="s">
        <v>170</v>
      </c>
      <c r="C147" s="30" t="s">
        <v>169</v>
      </c>
      <c r="D147" s="20" t="s">
        <v>24</v>
      </c>
      <c r="E147" s="21"/>
      <c r="F147" s="21">
        <v>2.1070000000000002</v>
      </c>
      <c r="G147" s="21"/>
      <c r="H147" s="21">
        <v>2.1070000000000002</v>
      </c>
    </row>
    <row r="148" spans="1:8">
      <c r="A148" s="30"/>
      <c r="B148" s="30"/>
      <c r="C148" s="30"/>
      <c r="D148" s="7" t="s">
        <v>69</v>
      </c>
      <c r="E148" s="10">
        <f>SUM(E147)</f>
        <v>0</v>
      </c>
      <c r="F148" s="10">
        <f t="shared" ref="F148:H148" si="26">SUM(F147)</f>
        <v>2.1070000000000002</v>
      </c>
      <c r="G148" s="10">
        <f t="shared" si="26"/>
        <v>0</v>
      </c>
      <c r="H148" s="10">
        <f t="shared" si="26"/>
        <v>2.1070000000000002</v>
      </c>
    </row>
    <row r="149" spans="1:8">
      <c r="D149" s="8"/>
      <c r="E149" s="12"/>
      <c r="F149" s="12"/>
      <c r="G149" s="12"/>
      <c r="H149" s="12"/>
    </row>
    <row r="150" spans="1:8">
      <c r="A150" s="30">
        <v>5034</v>
      </c>
      <c r="B150" s="30" t="s">
        <v>171</v>
      </c>
      <c r="C150" s="30" t="s">
        <v>172</v>
      </c>
      <c r="D150" s="4" t="s">
        <v>24</v>
      </c>
      <c r="E150" s="9"/>
      <c r="F150" s="9">
        <v>0.41</v>
      </c>
      <c r="G150" s="9"/>
      <c r="H150" s="9">
        <v>0.41</v>
      </c>
    </row>
    <row r="151" spans="1:8" s="8" customFormat="1">
      <c r="A151" s="30"/>
      <c r="B151" s="30"/>
      <c r="C151" s="30"/>
      <c r="D151" s="7" t="s">
        <v>69</v>
      </c>
      <c r="E151" s="10">
        <f>SUM(E150)</f>
        <v>0</v>
      </c>
      <c r="F151" s="10">
        <f t="shared" ref="F151:H151" si="27">SUM(F150)</f>
        <v>0.41</v>
      </c>
      <c r="G151" s="10">
        <f t="shared" si="27"/>
        <v>0</v>
      </c>
      <c r="H151" s="10">
        <f t="shared" si="27"/>
        <v>0.41</v>
      </c>
    </row>
    <row r="152" spans="1:8">
      <c r="D152" s="8"/>
      <c r="E152" s="12"/>
      <c r="F152" s="12"/>
      <c r="G152" s="12"/>
      <c r="H152" s="12"/>
    </row>
    <row r="153" spans="1:8">
      <c r="A153" s="30">
        <v>5052</v>
      </c>
      <c r="B153" s="30" t="s">
        <v>173</v>
      </c>
      <c r="C153" s="30" t="s">
        <v>174</v>
      </c>
      <c r="D153" s="4" t="s">
        <v>24</v>
      </c>
      <c r="E153" s="9"/>
      <c r="F153" s="9">
        <v>1.0740000000000001</v>
      </c>
      <c r="G153" s="9"/>
      <c r="H153" s="9">
        <v>1.0740000000000001</v>
      </c>
    </row>
    <row r="154" spans="1:8">
      <c r="A154" s="30"/>
      <c r="B154" s="30"/>
      <c r="C154" s="30"/>
      <c r="D154" s="7" t="s">
        <v>69</v>
      </c>
      <c r="E154" s="10">
        <f>SUM(E153)</f>
        <v>0</v>
      </c>
      <c r="F154" s="10">
        <f t="shared" ref="F154:H154" si="28">SUM(F153)</f>
        <v>1.0740000000000001</v>
      </c>
      <c r="G154" s="10">
        <f t="shared" si="28"/>
        <v>0</v>
      </c>
      <c r="H154" s="10">
        <f t="shared" si="28"/>
        <v>1.0740000000000001</v>
      </c>
    </row>
    <row r="155" spans="1:8">
      <c r="D155" s="8"/>
      <c r="E155" s="12"/>
      <c r="F155" s="12"/>
      <c r="G155" s="12"/>
      <c r="H155" s="12"/>
    </row>
    <row r="156" spans="1:8" ht="47.25" customHeight="1">
      <c r="A156" s="30" t="s">
        <v>175</v>
      </c>
      <c r="B156" s="30" t="s">
        <v>176</v>
      </c>
      <c r="C156" s="30" t="s">
        <v>177</v>
      </c>
      <c r="D156" s="20" t="s">
        <v>18</v>
      </c>
      <c r="E156" s="21">
        <v>0.23799999999999999</v>
      </c>
      <c r="F156" s="21"/>
      <c r="G156" s="21">
        <v>4.133</v>
      </c>
      <c r="H156" s="21">
        <f>SUM(E156:G156)</f>
        <v>4.3710000000000004</v>
      </c>
    </row>
    <row r="157" spans="1:8">
      <c r="A157" s="30"/>
      <c r="B157" s="30"/>
      <c r="C157" s="30"/>
      <c r="D157" s="7" t="s">
        <v>69</v>
      </c>
      <c r="E157" s="10">
        <f>SUM(E156)</f>
        <v>0.23799999999999999</v>
      </c>
      <c r="F157" s="10">
        <f t="shared" ref="F157:H157" si="29">SUM(F156)</f>
        <v>0</v>
      </c>
      <c r="G157" s="10">
        <f t="shared" si="29"/>
        <v>4.133</v>
      </c>
      <c r="H157" s="10">
        <f t="shared" si="29"/>
        <v>4.3710000000000004</v>
      </c>
    </row>
    <row r="158" spans="1:8">
      <c r="D158" s="8"/>
      <c r="E158" s="12"/>
      <c r="F158" s="12"/>
      <c r="G158" s="12"/>
      <c r="H158" s="12"/>
    </row>
    <row r="159" spans="1:8" ht="31.5" customHeight="1">
      <c r="A159" s="30">
        <v>3042</v>
      </c>
      <c r="B159" s="30" t="s">
        <v>178</v>
      </c>
      <c r="C159" s="30" t="s">
        <v>179</v>
      </c>
      <c r="D159" s="20" t="s">
        <v>18</v>
      </c>
      <c r="E159" s="21"/>
      <c r="F159" s="21"/>
      <c r="G159" s="21">
        <v>0.09</v>
      </c>
      <c r="H159" s="21">
        <v>0.09</v>
      </c>
    </row>
    <row r="160" spans="1:8">
      <c r="A160" s="30"/>
      <c r="B160" s="30"/>
      <c r="C160" s="30"/>
      <c r="D160" s="7" t="s">
        <v>69</v>
      </c>
      <c r="E160" s="10">
        <f>SUM(E159)</f>
        <v>0</v>
      </c>
      <c r="F160" s="10">
        <f t="shared" ref="F160:H160" si="30">SUM(F159)</f>
        <v>0</v>
      </c>
      <c r="G160" s="10">
        <f t="shared" si="30"/>
        <v>0.09</v>
      </c>
      <c r="H160" s="10">
        <f t="shared" si="30"/>
        <v>0.09</v>
      </c>
    </row>
    <row r="162" spans="1:8" ht="31.5" customHeight="1">
      <c r="A162" s="30">
        <v>3056</v>
      </c>
      <c r="B162" s="30" t="s">
        <v>180</v>
      </c>
      <c r="C162" s="30" t="s">
        <v>181</v>
      </c>
      <c r="D162" s="20" t="s">
        <v>18</v>
      </c>
      <c r="E162" s="21"/>
      <c r="F162" s="21"/>
      <c r="G162" s="21">
        <v>0.69</v>
      </c>
      <c r="H162" s="21">
        <v>0.69</v>
      </c>
    </row>
    <row r="163" spans="1:8" s="8" customFormat="1">
      <c r="A163" s="30"/>
      <c r="B163" s="30"/>
      <c r="C163" s="30"/>
      <c r="D163" s="7" t="s">
        <v>69</v>
      </c>
      <c r="E163" s="10">
        <f>SUM(E162)</f>
        <v>0</v>
      </c>
      <c r="F163" s="10">
        <f t="shared" ref="F163:H163" si="31">SUM(F162)</f>
        <v>0</v>
      </c>
      <c r="G163" s="10">
        <f t="shared" si="31"/>
        <v>0.69</v>
      </c>
      <c r="H163" s="10">
        <f t="shared" si="31"/>
        <v>0.69</v>
      </c>
    </row>
    <row r="165" spans="1:8" ht="47.25" customHeight="1">
      <c r="A165" s="30" t="s">
        <v>182</v>
      </c>
      <c r="B165" s="30" t="s">
        <v>115</v>
      </c>
      <c r="C165" s="30" t="s">
        <v>183</v>
      </c>
      <c r="D165" s="20" t="s">
        <v>14</v>
      </c>
      <c r="E165" s="21"/>
      <c r="F165" s="21"/>
      <c r="G165" s="21">
        <v>0.98899999999999999</v>
      </c>
      <c r="H165" s="21">
        <v>0.98899999999999999</v>
      </c>
    </row>
    <row r="166" spans="1:8">
      <c r="A166" s="30"/>
      <c r="B166" s="30"/>
      <c r="C166" s="30"/>
      <c r="D166" s="7" t="s">
        <v>69</v>
      </c>
      <c r="E166" s="10">
        <f>SUM(E165)</f>
        <v>0</v>
      </c>
      <c r="F166" s="10">
        <f t="shared" ref="F166:H166" si="32">SUM(F165)</f>
        <v>0</v>
      </c>
      <c r="G166" s="10">
        <f t="shared" si="32"/>
        <v>0.98899999999999999</v>
      </c>
      <c r="H166" s="10">
        <f t="shared" si="32"/>
        <v>0.98899999999999999</v>
      </c>
    </row>
    <row r="167" spans="1:8">
      <c r="D167" s="8"/>
      <c r="E167" s="12"/>
      <c r="F167" s="12"/>
      <c r="G167" s="12"/>
      <c r="H167" s="12"/>
    </row>
    <row r="168" spans="1:8">
      <c r="A168" s="30"/>
      <c r="B168" s="30" t="s">
        <v>184</v>
      </c>
      <c r="C168" s="30" t="s">
        <v>185</v>
      </c>
      <c r="D168" s="4" t="s">
        <v>16</v>
      </c>
      <c r="E168" s="9">
        <v>0.49399999999999999</v>
      </c>
      <c r="F168" s="9"/>
      <c r="G168" s="9">
        <v>4.0250000000000004</v>
      </c>
      <c r="H168" s="9">
        <f>SUM(E168:G168)</f>
        <v>4.5190000000000001</v>
      </c>
    </row>
    <row r="169" spans="1:8">
      <c r="A169" s="30"/>
      <c r="B169" s="30"/>
      <c r="C169" s="30"/>
      <c r="D169" s="7" t="s">
        <v>69</v>
      </c>
      <c r="E169" s="10">
        <f>SUM(E168)</f>
        <v>0.49399999999999999</v>
      </c>
      <c r="F169" s="10">
        <f t="shared" ref="F169:H169" si="33">SUM(F168)</f>
        <v>0</v>
      </c>
      <c r="G169" s="10">
        <f t="shared" si="33"/>
        <v>4.0250000000000004</v>
      </c>
      <c r="H169" s="10">
        <f t="shared" si="33"/>
        <v>4.5190000000000001</v>
      </c>
    </row>
    <row r="171" spans="1:8" ht="31.5" customHeight="1">
      <c r="A171" s="30"/>
      <c r="B171" s="30" t="s">
        <v>186</v>
      </c>
      <c r="C171" s="30" t="s">
        <v>187</v>
      </c>
      <c r="D171" s="20" t="s">
        <v>16</v>
      </c>
      <c r="E171" s="21"/>
      <c r="F171" s="21"/>
      <c r="G171" s="21">
        <v>7.1269999999999998</v>
      </c>
      <c r="H171" s="21">
        <v>7.1269999999999998</v>
      </c>
    </row>
    <row r="172" spans="1:8">
      <c r="A172" s="30"/>
      <c r="B172" s="30"/>
      <c r="C172" s="30"/>
      <c r="D172" s="7" t="s">
        <v>69</v>
      </c>
      <c r="E172" s="10">
        <f>SUM(E171)</f>
        <v>0</v>
      </c>
      <c r="F172" s="10">
        <f t="shared" ref="F172:H172" si="34">SUM(F171)</f>
        <v>0</v>
      </c>
      <c r="G172" s="10">
        <f t="shared" si="34"/>
        <v>7.1269999999999998</v>
      </c>
      <c r="H172" s="10">
        <f t="shared" si="34"/>
        <v>7.1269999999999998</v>
      </c>
    </row>
    <row r="174" spans="1:8">
      <c r="D174" s="22" t="s">
        <v>77</v>
      </c>
      <c r="E174" s="23">
        <f>SUM(E10:E173)/2</f>
        <v>605.30299999999977</v>
      </c>
      <c r="F174" s="23">
        <f>SUM(F10:F173)/2</f>
        <v>83.961000000000027</v>
      </c>
      <c r="G174" s="23">
        <f>SUM(G10:G173)/2</f>
        <v>64.996000000000009</v>
      </c>
      <c r="H174" s="23">
        <f>SUM(H10:H173)/2</f>
        <v>754.26000000000056</v>
      </c>
    </row>
    <row r="175" spans="1:8">
      <c r="E175" s="27">
        <v>601.85199999999998</v>
      </c>
      <c r="F175" s="27">
        <v>57.308</v>
      </c>
      <c r="G175" s="27">
        <v>47.298999999999999</v>
      </c>
      <c r="H175" s="27">
        <v>706.45899999999995</v>
      </c>
    </row>
    <row r="176" spans="1:8">
      <c r="D176" s="28" t="s">
        <v>2</v>
      </c>
      <c r="E176" s="29">
        <f>(E174-E175)/E175</f>
        <v>5.7339678193306567E-3</v>
      </c>
      <c r="F176" s="29">
        <f t="shared" ref="F176:H176" si="35">(F174-F175)/F175</f>
        <v>0.46508340894814038</v>
      </c>
      <c r="G176" s="29">
        <f t="shared" si="35"/>
        <v>0.37415167339690081</v>
      </c>
      <c r="H176" s="29">
        <f t="shared" si="35"/>
        <v>6.7662808457391893E-2</v>
      </c>
    </row>
    <row r="177" spans="1:7">
      <c r="A177" s="1" t="s">
        <v>78</v>
      </c>
    </row>
    <row r="178" spans="1:7">
      <c r="A178" s="1" t="s">
        <v>79</v>
      </c>
    </row>
    <row r="179" spans="1:7">
      <c r="A179" s="1">
        <v>733</v>
      </c>
      <c r="B179" s="1" t="s">
        <v>80</v>
      </c>
      <c r="C179" s="1" t="s">
        <v>81</v>
      </c>
      <c r="D179" s="2">
        <v>38272</v>
      </c>
      <c r="E179" s="11" t="s">
        <v>75</v>
      </c>
      <c r="F179" s="11" t="s">
        <v>82</v>
      </c>
    </row>
    <row r="180" spans="1:7">
      <c r="B180" s="1" t="s">
        <v>31</v>
      </c>
      <c r="C180" s="1" t="s">
        <v>83</v>
      </c>
    </row>
    <row r="181" spans="1:7">
      <c r="C181" s="1" t="s">
        <v>84</v>
      </c>
      <c r="E181" s="11" t="s">
        <v>85</v>
      </c>
      <c r="F181" s="11" t="s">
        <v>86</v>
      </c>
      <c r="G181" s="11" t="s">
        <v>87</v>
      </c>
    </row>
    <row r="182" spans="1:7">
      <c r="C182" s="1" t="s">
        <v>88</v>
      </c>
      <c r="F182" s="11" t="s">
        <v>89</v>
      </c>
      <c r="G182" s="11" t="s">
        <v>90</v>
      </c>
    </row>
    <row r="184" spans="1:7">
      <c r="B184" s="1" t="s">
        <v>28</v>
      </c>
      <c r="C184" s="1" t="s">
        <v>91</v>
      </c>
      <c r="E184" s="11" t="s">
        <v>92</v>
      </c>
      <c r="F184" s="11" t="s">
        <v>93</v>
      </c>
      <c r="G184" s="11">
        <v>0.625</v>
      </c>
    </row>
    <row r="185" spans="1:7">
      <c r="B185" s="1" t="s">
        <v>80</v>
      </c>
      <c r="C185" s="1" t="s">
        <v>94</v>
      </c>
      <c r="F185" s="11" t="s">
        <v>95</v>
      </c>
      <c r="G185" s="11">
        <v>1.1579999999999999</v>
      </c>
    </row>
    <row r="186" spans="1:7">
      <c r="B186" s="1" t="s">
        <v>96</v>
      </c>
      <c r="F186" s="11" t="s">
        <v>97</v>
      </c>
      <c r="G186" s="11">
        <v>3.1160000000000001</v>
      </c>
    </row>
    <row r="187" spans="1:7">
      <c r="C187" s="1" t="s">
        <v>98</v>
      </c>
      <c r="D187" s="2" t="s">
        <v>99</v>
      </c>
    </row>
    <row r="188" spans="1:7">
      <c r="C188" s="1" t="s">
        <v>100</v>
      </c>
      <c r="E188" s="11" t="s">
        <v>101</v>
      </c>
    </row>
    <row r="189" spans="1:7">
      <c r="E189" s="11" t="s">
        <v>102</v>
      </c>
    </row>
    <row r="190" spans="1:7" ht="47.25">
      <c r="A190" s="1" t="s">
        <v>103</v>
      </c>
      <c r="C190" s="1" t="s">
        <v>104</v>
      </c>
    </row>
    <row r="191" spans="1:7" ht="31.5">
      <c r="A191" s="1" t="s">
        <v>60</v>
      </c>
      <c r="C191" s="1" t="s">
        <v>105</v>
      </c>
    </row>
    <row r="192" spans="1:7">
      <c r="C192" s="1">
        <v>3</v>
      </c>
    </row>
    <row r="193" spans="1:3" ht="78.75">
      <c r="A193" s="1" t="s">
        <v>106</v>
      </c>
    </row>
    <row r="194" spans="1:3" ht="31.5">
      <c r="A194" s="1" t="s">
        <v>107</v>
      </c>
      <c r="B194" s="1">
        <v>3.5409999999999999</v>
      </c>
    </row>
    <row r="195" spans="1:3" ht="31.5">
      <c r="A195" s="1" t="s">
        <v>108</v>
      </c>
      <c r="B195" s="1">
        <v>5.6829999999999998</v>
      </c>
    </row>
    <row r="197" spans="1:3" ht="47.25">
      <c r="A197" s="1" t="s">
        <v>109</v>
      </c>
      <c r="B197" s="1">
        <v>3.5409999999999999</v>
      </c>
    </row>
    <row r="198" spans="1:3" ht="31.5">
      <c r="A198" s="1" t="s">
        <v>110</v>
      </c>
      <c r="B198" s="1">
        <v>5.5380000000000003</v>
      </c>
      <c r="C198" s="1" t="s">
        <v>111</v>
      </c>
    </row>
    <row r="200" spans="1:3" ht="78.75">
      <c r="A200" s="1" t="s">
        <v>112</v>
      </c>
    </row>
    <row r="201" spans="1:3" ht="31.5">
      <c r="A201" s="1" t="s">
        <v>107</v>
      </c>
      <c r="B201" s="1">
        <v>0</v>
      </c>
    </row>
    <row r="202" spans="1:3" ht="31.5">
      <c r="A202" s="1" t="s">
        <v>108</v>
      </c>
      <c r="B202" s="1">
        <v>1.7450000000000001</v>
      </c>
    </row>
    <row r="204" spans="1:3" ht="47.25">
      <c r="A204" s="1" t="s">
        <v>109</v>
      </c>
      <c r="B204" s="1">
        <v>0</v>
      </c>
    </row>
    <row r="205" spans="1:3" ht="31.5">
      <c r="A205" s="1" t="s">
        <v>110</v>
      </c>
      <c r="B205" s="1">
        <v>1.673</v>
      </c>
      <c r="C205" s="1" t="s">
        <v>113</v>
      </c>
    </row>
    <row r="207" spans="1:3">
      <c r="A207" s="2" t="s">
        <v>46</v>
      </c>
      <c r="B207" s="2"/>
    </row>
    <row r="208" spans="1:3">
      <c r="A208" s="2" t="s">
        <v>48</v>
      </c>
      <c r="B208" s="2"/>
    </row>
    <row r="209" spans="1:2">
      <c r="A209" s="2" t="s">
        <v>50</v>
      </c>
      <c r="B209" s="2"/>
    </row>
    <row r="210" spans="1:2">
      <c r="A210" s="2" t="s">
        <v>51</v>
      </c>
      <c r="B210" s="2" t="s">
        <v>52</v>
      </c>
    </row>
    <row r="211" spans="1:2">
      <c r="A211" s="2"/>
      <c r="B211" s="2" t="s">
        <v>53</v>
      </c>
    </row>
    <row r="212" spans="1:2">
      <c r="A212" s="2"/>
      <c r="B212" s="2"/>
    </row>
    <row r="213" spans="1:2">
      <c r="A213" s="2" t="s">
        <v>54</v>
      </c>
      <c r="B213" s="2" t="s">
        <v>55</v>
      </c>
    </row>
    <row r="214" spans="1:2">
      <c r="A214" s="2"/>
      <c r="B214" s="2" t="s">
        <v>56</v>
      </c>
    </row>
    <row r="215" spans="1:2">
      <c r="A215" s="3" t="s">
        <v>57</v>
      </c>
      <c r="B215" s="2"/>
    </row>
    <row r="216" spans="1:2">
      <c r="A216" s="2"/>
      <c r="B216" s="2" t="s">
        <v>58</v>
      </c>
    </row>
    <row r="217" spans="1:2">
      <c r="A217" s="2" t="s">
        <v>59</v>
      </c>
      <c r="B217" s="2"/>
    </row>
    <row r="218" spans="1:2">
      <c r="A218" s="2"/>
      <c r="B218" s="2" t="s">
        <v>60</v>
      </c>
    </row>
    <row r="219" spans="1:2">
      <c r="A219" s="2" t="s">
        <v>61</v>
      </c>
      <c r="B219" s="2"/>
    </row>
  </sheetData>
  <dataConsolidate/>
  <mergeCells count="121">
    <mergeCell ref="C132:C133"/>
    <mergeCell ref="B132:B133"/>
    <mergeCell ref="A132:A133"/>
    <mergeCell ref="C147:C148"/>
    <mergeCell ref="B147:B148"/>
    <mergeCell ref="A147:A148"/>
    <mergeCell ref="A138:A145"/>
    <mergeCell ref="A135:A136"/>
    <mergeCell ref="B135:B136"/>
    <mergeCell ref="C135:C136"/>
    <mergeCell ref="A153:A154"/>
    <mergeCell ref="B153:B154"/>
    <mergeCell ref="C153:C154"/>
    <mergeCell ref="C150:C151"/>
    <mergeCell ref="B150:B151"/>
    <mergeCell ref="A150:A151"/>
    <mergeCell ref="B159:B160"/>
    <mergeCell ref="C159:C160"/>
    <mergeCell ref="C156:C157"/>
    <mergeCell ref="B156:B157"/>
    <mergeCell ref="A156:A157"/>
    <mergeCell ref="C10:C16"/>
    <mergeCell ref="B10:B16"/>
    <mergeCell ref="A10:A16"/>
    <mergeCell ref="A171:A172"/>
    <mergeCell ref="B171:B172"/>
    <mergeCell ref="C171:C172"/>
    <mergeCell ref="C168:C169"/>
    <mergeCell ref="B168:B169"/>
    <mergeCell ref="A168:A169"/>
    <mergeCell ref="A165:A166"/>
    <mergeCell ref="B165:B166"/>
    <mergeCell ref="C165:C166"/>
    <mergeCell ref="C162:C163"/>
    <mergeCell ref="B162:B163"/>
    <mergeCell ref="A162:A163"/>
    <mergeCell ref="A159:A160"/>
    <mergeCell ref="A26:A28"/>
    <mergeCell ref="C30:C32"/>
    <mergeCell ref="B30:B32"/>
    <mergeCell ref="A30:A32"/>
    <mergeCell ref="A18:A24"/>
    <mergeCell ref="B18:B24"/>
    <mergeCell ref="C18:C24"/>
    <mergeCell ref="C57:C60"/>
    <mergeCell ref="C80:C84"/>
    <mergeCell ref="B80:B84"/>
    <mergeCell ref="A78:A84"/>
    <mergeCell ref="C86:C88"/>
    <mergeCell ref="B86:B88"/>
    <mergeCell ref="A86:A88"/>
    <mergeCell ref="C51:C55"/>
    <mergeCell ref="B51:B55"/>
    <mergeCell ref="A51:A55"/>
    <mergeCell ref="B57:B60"/>
    <mergeCell ref="A57:A60"/>
    <mergeCell ref="C62:C67"/>
    <mergeCell ref="B62:B67"/>
    <mergeCell ref="A62:A67"/>
    <mergeCell ref="C69:C72"/>
    <mergeCell ref="B69:B72"/>
    <mergeCell ref="A69:A72"/>
    <mergeCell ref="A1:H1"/>
    <mergeCell ref="A2:H2"/>
    <mergeCell ref="A3:H3"/>
    <mergeCell ref="A5:H5"/>
    <mergeCell ref="A6:H6"/>
    <mergeCell ref="C8:C9"/>
    <mergeCell ref="D8:D9"/>
    <mergeCell ref="E8:E9"/>
    <mergeCell ref="F8:F9"/>
    <mergeCell ref="G8:G9"/>
    <mergeCell ref="H8:H9"/>
    <mergeCell ref="C26:C28"/>
    <mergeCell ref="B26:B28"/>
    <mergeCell ref="A124:A126"/>
    <mergeCell ref="B124:B126"/>
    <mergeCell ref="C124:C126"/>
    <mergeCell ref="A120:A122"/>
    <mergeCell ref="B120:B122"/>
    <mergeCell ref="C120:C122"/>
    <mergeCell ref="A8:B8"/>
    <mergeCell ref="A112:A114"/>
    <mergeCell ref="B112:B114"/>
    <mergeCell ref="C112:C114"/>
    <mergeCell ref="A47:A49"/>
    <mergeCell ref="B47:B49"/>
    <mergeCell ref="C47:C49"/>
    <mergeCell ref="A43:A45"/>
    <mergeCell ref="B43:B45"/>
    <mergeCell ref="C43:C45"/>
    <mergeCell ref="C116:C118"/>
    <mergeCell ref="B116:B118"/>
    <mergeCell ref="A116:A118"/>
    <mergeCell ref="C104:C106"/>
    <mergeCell ref="B104:B106"/>
    <mergeCell ref="A104:A106"/>
    <mergeCell ref="A128:A130"/>
    <mergeCell ref="B128:B130"/>
    <mergeCell ref="C128:C130"/>
    <mergeCell ref="C34:C37"/>
    <mergeCell ref="B34:B37"/>
    <mergeCell ref="A34:A37"/>
    <mergeCell ref="C39:C41"/>
    <mergeCell ref="B39:B41"/>
    <mergeCell ref="A39:A41"/>
    <mergeCell ref="C108:C110"/>
    <mergeCell ref="B108:B110"/>
    <mergeCell ref="A108:A110"/>
    <mergeCell ref="C92:C94"/>
    <mergeCell ref="B92:B94"/>
    <mergeCell ref="A92:A94"/>
    <mergeCell ref="C96:C98"/>
    <mergeCell ref="B96:B98"/>
    <mergeCell ref="A96:A98"/>
    <mergeCell ref="C100:C102"/>
    <mergeCell ref="B100:B102"/>
    <mergeCell ref="A100:A102"/>
    <mergeCell ref="C74:C76"/>
    <mergeCell ref="B74:B76"/>
    <mergeCell ref="A74:A76"/>
  </mergeCells>
  <pageMargins left="0.8" right="0.8" top="0.5" bottom="0.5" header="0.4" footer="0.4"/>
  <pageSetup scale="62" fitToHeight="0" orientation="landscape" r:id="rId1"/>
  <headerFooter alignWithMargins="0">
    <oddFooter>&amp;L&amp;Z&amp;F&amp;C&amp;D&amp;R&amp;P</oddFooter>
  </headerFooter>
  <rowBreaks count="2" manualBreakCount="2">
    <brk id="99" max="7" man="1"/>
    <brk id="1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 (2)</vt:lpstr>
      <vt:lpstr>'A (2)'!Print_Area</vt:lpstr>
      <vt:lpstr>'A (2)'!Print_Titles</vt:lpstr>
      <vt:lpstr>'A (2)'!Print_Titles_MI</vt:lpstr>
    </vt:vector>
  </TitlesOfParts>
  <Company>State of Vermont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Changes to National Highway System</dc:title>
  <dc:subject>National Highway System</dc:subject>
  <dc:creator>Sarah Kepchar</dc:creator>
  <cp:keywords>NHS</cp:keywords>
  <dc:description>This table contains mileage updates to the NHS mileage table and explains discrepancies in the data submitted to HPMS and the NHS Route Description table maintained by PPAID/Highway Research Division.</dc:description>
  <cp:lastModifiedBy>skepchar</cp:lastModifiedBy>
  <cp:lastPrinted>2013-02-07T15:14:49Z</cp:lastPrinted>
  <dcterms:created xsi:type="dcterms:W3CDTF">2012-09-21T14:58:56Z</dcterms:created>
  <dcterms:modified xsi:type="dcterms:W3CDTF">2013-08-09T18:43:23Z</dcterms:modified>
</cp:coreProperties>
</file>